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C:\Users\Korisnik\Desktop\KNJIŽNICA 2025\I-III 2025\"/>
    </mc:Choice>
  </mc:AlternateContent>
  <xr:revisionPtr revIDLastSave="0" documentId="13_ncr:1_{6CC9C03E-5DAE-4D89-98C0-2BB1C185748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19440" windowHeight="1500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D6" i="8" s="1"/>
  <c r="C1583" i="1" s="1"/>
  <c r="H1583" i="1" s="1"/>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1486" i="1" s="1"/>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8" i="4" s="1"/>
  <c r="F177" i="4"/>
  <c r="F176" i="4"/>
  <c r="F175" i="4"/>
  <c r="F174" i="4"/>
  <c r="F173" i="4"/>
  <c r="F172" i="4"/>
  <c r="F171" i="4"/>
  <c r="E170" i="4"/>
  <c r="D166" i="1" s="1"/>
  <c r="D170" i="4"/>
  <c r="F170" i="4" s="1"/>
  <c r="F169" i="4"/>
  <c r="F168" i="4"/>
  <c r="F167" i="4"/>
  <c r="F166" i="4"/>
  <c r="E165" i="4"/>
  <c r="D165" i="4"/>
  <c r="C161" i="1" s="1"/>
  <c r="F163" i="4"/>
  <c r="F162" i="4"/>
  <c r="F161" i="4"/>
  <c r="E160" i="4"/>
  <c r="D156" i="1" s="1"/>
  <c r="D160" i="4"/>
  <c r="F160" i="4" s="1"/>
  <c r="F159" i="4"/>
  <c r="F158" i="4"/>
  <c r="F157" i="4"/>
  <c r="F156" i="4"/>
  <c r="F155" i="4"/>
  <c r="E154" i="4"/>
  <c r="D150" i="1" s="1"/>
  <c r="D154" i="4"/>
  <c r="F154" i="4" s="1"/>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571" i="4" l="1"/>
  <c r="C1424" i="1"/>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E221" i="9"/>
  <c r="B221"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137" i="1" l="1"/>
  <c r="H137" i="1"/>
  <c r="H431" i="1"/>
  <c r="G4" i="1"/>
  <c r="G601" i="1"/>
  <c r="F178" i="5"/>
  <c r="H421" i="1"/>
  <c r="G40" i="1"/>
  <c r="H336" i="1"/>
  <c r="C1207" i="1"/>
  <c r="H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E417" i="4" s="1"/>
  <c r="D412" i="1" s="1"/>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C413"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H1621" i="1"/>
  <c r="E341" i="9"/>
  <c r="H1538" i="1"/>
  <c r="H11" i="3"/>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I11" i="3" l="1"/>
  <c r="N3" i="9"/>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l="1"/>
  <c r="H7" i="3"/>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<sst xmlns="http://schemas.openxmlformats.org/spreadsheetml/2006/main" count="4714" uniqueCount="3652">
  <si>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</si>
  <si>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</si>
  <si>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</si>
  <si>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</si>
  <si>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</si>
  <si>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</si>
  <si>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</si>
  <si>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</si>
  <si>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</si>
  <si>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</si>
  <si>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</si>
  <si>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</si>
  <si>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</si>
  <si>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</si>
  <si>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</si>
  <si>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</si>
  <si>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</si>
  <si>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</si>
  <si>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</si>
  <si>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</si>
  <si>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</si>
  <si>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</si>
  <si>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</si>
  <si>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</si>
  <si>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</si>
  <si>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</si>
  <si>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</si>
  <si>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</si>
  <si>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</si>
  <si>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</si>
  <si>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</si>
  <si>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</si>
  <si>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</si>
  <si>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</si>
  <si>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</si>
  <si>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</si>
  <si>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</si>
  <si>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</si>
  <si>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</si>
  <si>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</si>
  <si>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</si>
  <si>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</si>
  <si>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</si>
  <si>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</si>
  <si>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</si>
  <si>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</si>
  <si>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</si>
  <si>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</si>
  <si>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</si>
  <si>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</si>
  <si>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</si>
  <si>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</si>
  <si>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</si>
  <si>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</si>
  <si>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</si>
  <si>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</si>
  <si>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</si>
  <si>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</si>
  <si>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</si>
  <si>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</si>
  <si>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</si>
  <si>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</si>
  <si>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</si>
  <si>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</si>
  <si>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</si>
  <si>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</si>
  <si>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</si>
  <si>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</si>
  <si>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</si>
  <si>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</si>
  <si>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</si>
  <si>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</si>
  <si>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</si>
  <si>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</si>
  <si>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</si>
  <si>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</si>
  <si>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</si>
  <si>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</si>
  <si>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</si>
  <si>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</si>
  <si>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</si>
  <si>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</si>
  <si>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</si>
  <si>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</si>
  <si>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</si>
  <si>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</si>
  <si>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</si>
  <si>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</si>
  <si>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</si>
  <si>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</si>
  <si>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</si>
  <si>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</si>
  <si>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</si>
  <si>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</si>
  <si>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</si>
  <si>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</si>
  <si>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</si>
  <si>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</si>
  <si>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</si>
  <si>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</si>
  <si>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</si>
  <si>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</si>
  <si>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</si>
  <si>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</si>
  <si>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</si>
  <si>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</si>
  <si>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</si>
  <si>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</si>
  <si>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</si>
  <si>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</si>
  <si>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</si>
  <si>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</si>
  <si>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</si>
  <si>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</si>
  <si>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</si>
  <si>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</si>
  <si>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</si>
  <si>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</si>
  <si>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</si>
  <si>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</si>
  <si>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</si>
  <si>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</si>
  <si>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</si>
  <si>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</si>
  <si>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</si>
  <si>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</si>
  <si>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</si>
  <si>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</si>
  <si>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</si>
  <si>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</si>
  <si>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</si>
  <si>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</si>
  <si>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</si>
  <si>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</si>
  <si>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</si>
  <si>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</si>
  <si>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</si>
  <si>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</si>
  <si>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</si>
  <si>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</si>
  <si>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</si>
  <si>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</si>
  <si>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</si>
  <si>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</si>
  <si>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</si>
  <si>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</si>
  <si>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</si>
  <si>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</si>
  <si>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</si>
  <si>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</si>
  <si>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</si>
  <si>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</si>
  <si>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</si>
  <si>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</si>
  <si>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</si>
  <si>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</si>
  <si>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</si>
  <si>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</si>
  <si>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</si>
  <si>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</si>
  <si>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</si>
  <si>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</si>
  <si>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</si>
  <si>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</si>
  <si>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</si>
  <si>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</si>
  <si>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</si>
  <si>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</si>
  <si>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</si>
  <si>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</si>
  <si>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</si>
  <si>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</si>
  <si>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</si>
  <si>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</si>
  <si>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</si>
  <si>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</si>
  <si>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</si>
  <si>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</si>
  <si>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</si>
  <si>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</si>
  <si>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</si>
  <si>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</si>
  <si>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</si>
  <si>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</si>
  <si>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</si>
  <si>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</si>
  <si>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</si>
  <si>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</si>
  <si>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</si>
  <si>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</si>
  <si>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</si>
  <si>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</si>
  <si>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</si>
  <si>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</si>
  <si>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</si>
  <si>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</si>
  <si>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</si>
  <si>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</si>
  <si>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</si>
  <si>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</si>
  <si>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</si>
  <si>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</si>
  <si>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</si>
  <si>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</si>
  <si>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</si>
  <si>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</si>
  <si>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</si>
  <si>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</si>
  <si>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</si>
  <si>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</si>
  <si>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</si>
  <si>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</si>
  <si>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</si>
  <si>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</si>
  <si>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</si>
  <si>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</si>
  <si>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</si>
  <si>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</si>
  <si>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</si>
  <si>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</si>
  <si>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</si>
  <si>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</si>
  <si>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</si>
  <si>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</si>
  <si>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</si>
  <si>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</si>
  <si>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</si>
  <si>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</si>
  <si>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</si>
  <si>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</si>
  <si>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</si>
  <si>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</si>
  <si>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</si>
  <si>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</si>
  <si>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</si>
  <si>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</si>
  <si>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</si>
  <si>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</si>
  <si>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</si>
  <si>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</si>
  <si>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</si>
  <si>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</si>
  <si>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</si>
  <si>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</si>
  <si>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</si>
  <si>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</si>
  <si>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</si>
  <si>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</si>
  <si>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</si>
  <si>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</si>
  <si>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</si>
  <si>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</si>
  <si>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</si>
  <si>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</si>
  <si>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</si>
  <si>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</si>
  <si>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</si>
  <si>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</si>
  <si>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</si>
  <si>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</si>
  <si>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</si>
  <si>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</si>
  <si>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</si>
  <si>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</si>
  <si>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</si>
  <si>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</si>
  <si>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</si>
  <si>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</si>
  <si>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</si>
  <si>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</si>
  <si>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</si>
  <si>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</si>
  <si>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</si>
  <si>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</si>
  <si>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</si>
  <si>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</si>
  <si>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</si>
  <si>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</si>
  <si>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</si>
  <si>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</si>
  <si>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</si>
  <si>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</si>
  <si>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</si>
  <si>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</si>
  <si>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</si>
  <si>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</si>
  <si>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</si>
  <si>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</si>
  <si>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</si>
  <si>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</si>
  <si>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</si>
  <si>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</si>
  <si>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</si>
  <si>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</si>
  <si>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</si>
  <si>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</si>
  <si>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</si>
  <si>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</si>
  <si>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</si>
  <si>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</si>
  <si>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</si>
  <si>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</si>
  <si>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</si>
  <si>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</si>
  <si>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</si>
  <si>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</si>
  <si>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</si>
  <si>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</si>
  <si>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</si>
  <si>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</si>
  <si>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</si>
  <si>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</si>
  <si>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</si>
  <si>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</si>
  <si>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</si>
  <si>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</si>
  <si>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</si>
  <si>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</si>
  <si>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</si>
  <si>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</si>
  <si>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</si>
  <si>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</si>
  <si>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</si>
  <si>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</si>
  <si>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</si>
  <si>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</si>
  <si>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</si>
  <si>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</si>
  <si>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</si>
  <si>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</si>
  <si>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</si>
  <si>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</si>
  <si>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</si>
  <si>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</si>
  <si>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</si>
  <si>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</si>
  <si>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</si>
  <si>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</si>
  <si>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</si>
  <si>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</si>
  <si>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</si>
  <si>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</si>
  <si>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</si>
  <si>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</si>
  <si>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</si>
  <si>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</si>
  <si>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</si>
  <si>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</si>
  <si>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</si>
  <si>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</si>
  <si>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</si>
  <si>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</si>
  <si>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</si>
  <si>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</si>
  <si>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</si>
  <si>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</si>
  <si>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</si>
  <si>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</si>
  <si>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</si>
  <si>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</si>
  <si>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</si>
  <si>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</si>
  <si>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</si>
  <si>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</si>
  <si>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</si>
  <si>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</si>
  <si>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</si>
  <si>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</si>
  <si>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</si>
  <si>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</si>
  <si>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</si>
  <si>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</si>
  <si>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</si>
  <si>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</si>
  <si>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</si>
  <si>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</si>
  <si>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</si>
  <si>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</si>
  <si>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</si>
  <si>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</si>
  <si>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</si>
  <si>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</si>
  <si>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</si>
  <si>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</si>
  <si>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</si>
  <si>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</si>
  <si>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</si>
  <si>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</si>
  <si>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</si>
  <si>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</si>
  <si>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</si>
  <si>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</si>
  <si>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</si>
  <si>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</si>
  <si>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</si>
  <si>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</si>
  <si>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</si>
  <si>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</si>
  <si>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</si>
  <si>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</si>
  <si>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</si>
  <si>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</si>
  <si>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</si>
  <si>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</si>
  <si>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</si>
  <si>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</si>
  <si>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</si>
  <si>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</si>
  <si>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</si>
  <si>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</si>
  <si>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</si>
  <si>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</si>
  <si>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</si>
  <si>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</si>
  <si>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</si>
  <si>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</si>
  <si>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</si>
  <si>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</si>
  <si>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</si>
  <si>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</si>
  <si>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</si>
  <si>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</si>
  <si>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</si>
  <si>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</si>
  <si>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</si>
  <si>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</si>
  <si>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</si>
  <si>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</si>
  <si>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</si>
  <si>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</si>
  <si>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</si>
  <si>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</si>
  <si>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</si>
  <si>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</si>
  <si>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</si>
  <si>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</si>
  <si>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</si>
  <si>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</si>
  <si>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</si>
  <si>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</si>
  <si>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</si>
  <si>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</si>
  <si>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</si>
  <si>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</si>
  <si>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</si>
  <si>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</si>
  <si>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</si>
  <si>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</si>
  <si>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</si>
  <si>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</si>
  <si>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</si>
  <si>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</si>
  <si>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</si>
  <si>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</si>
  <si>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</si>
  <si>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</si>
  <si>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</si>
  <si>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</si>
  <si>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</si>
  <si>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</si>
  <si>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</si>
  <si>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</si>
  <si>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</si>
  <si>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</si>
  <si>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</si>
  <si>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</si>
  <si>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</si>
  <si>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</si>
  <si>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</si>
  <si>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</si>
  <si>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</si>
  <si>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</si>
  <si>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</si>
  <si>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</si>
  <si>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</si>
  <si>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</si>
  <si>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</si>
  <si>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</si>
  <si>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</si>
  <si>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</si>
  <si>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</si>
  <si>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</si>
  <si>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</si>
  <si>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</si>
  <si>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</si>
  <si>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</si>
  <si>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</si>
  <si>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</si>
  <si>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</si>
  <si>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</si>
  <si>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</si>
  <si>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</si>
  <si>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</si>
  <si>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</si>
  <si>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</si>
  <si>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</si>
  <si>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</si>
  <si>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</si>
  <si>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</si>
  <si>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</si>
  <si>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</si>
  <si>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</si>
  <si>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</si>
  <si>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</si>
  <si>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</si>
  <si>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</si>
  <si>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</si>
  <si>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</si>
  <si>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</si>
  <si>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</si>
  <si>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</si>
  <si>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</si>
  <si>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</si>
  <si>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</si>
  <si>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</si>
  <si>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</si>
  <si>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</si>
  <si>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</si>
  <si>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</si>
  <si>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</si>
  <si>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</si>
  <si>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</si>
  <si>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</si>
  <si>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</si>
  <si>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</si>
  <si>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</si>
  <si>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</si>
  <si>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</si>
  <si>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</si>
  <si>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</si>
  <si>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</si>
  <si>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</si>
  <si>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</si>
  <si>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</si>
  <si>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</si>
  <si>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</si>
  <si>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</si>
  <si>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</si>
  <si>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</si>
  <si>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</si>
  <si>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</si>
  <si>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</si>
  <si>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</si>
  <si>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</si>
  <si>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</si>
  <si>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</si>
  <si>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</si>
  <si>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</si>
  <si>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</si>
  <si>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</si>
  <si>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</si>
  <si>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</si>
  <si>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</si>
  <si>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</si>
  <si>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</si>
  <si>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</si>
  <si>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</si>
  <si>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</si>
  <si>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</si>
  <si>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</si>
  <si>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</si>
  <si>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</si>
  <si>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</si>
  <si>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</si>
  <si>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</si>
  <si>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</si>
  <si>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</si>
  <si>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</si>
  <si>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</si>
  <si>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</si>
  <si>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</si>
  <si>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</si>
  <si>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</si>
  <si>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</si>
  <si>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</si>
  <si>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</si>
  <si>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</si>
  <si>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</si>
  <si>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</si>
  <si>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</si>
  <si>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</si>
  <si>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</si>
  <si>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</si>
  <si>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</si>
  <si>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</si>
  <si>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</si>
  <si>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</si>
  <si>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</si>
  <si>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</si>
  <si>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</si>
  <si>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</si>
  <si>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</si>
  <si>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</si>
  <si>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</si>
  <si>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</si>
  <si>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</si>
  <si>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</si>
  <si>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</si>
  <si>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</si>
  <si>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</si>
  <si>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</si>
  <si>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</si>
  <si>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</si>
  <si>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</si>
  <si>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</si>
  <si>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</si>
  <si>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</si>
  <si>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</si>
  <si>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</si>
  <si>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</si>
  <si>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</si>
  <si>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</si>
  <si>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</si>
  <si>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</si>
  <si>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</si>
  <si>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</si>
  <si>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</si>
  <si>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</si>
  <si>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</si>
  <si>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</si>
  <si>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</si>
  <si>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</si>
  <si>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</si>
  <si>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</si>
  <si>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</si>
  <si>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</si>
  <si>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</si>
  <si>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</si>
  <si>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</si>
  <si>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</si>
  <si>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</si>
  <si>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</si>
  <si>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</si>
  <si>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</si>
  <si>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</si>
  <si>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</si>
  <si>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</si>
  <si>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</si>
  <si>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</si>
  <si>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</si>
  <si>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</si>
  <si>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</si>
  <si>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</si>
  <si>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</si>
  <si>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</si>
  <si>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</si>
  <si>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</si>
  <si>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</si>
  <si>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</si>
  <si>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</si>
  <si>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</si>
  <si>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</si>
  <si>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</si>
  <si>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</si>
  <si>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</si>
  <si>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</si>
  <si>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</si>
  <si>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</si>
  <si>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</si>
  <si>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</si>
  <si>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</si>
  <si>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</si>
  <si>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</si>
  <si>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</si>
  <si>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</si>
  <si>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</si>
  <si>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</si>
  <si>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</si>
  <si>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</si>
  <si>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</si>
  <si>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</si>
  <si>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</si>
  <si>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</si>
  <si>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</si>
  <si>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</si>
  <si>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</si>
  <si>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</si>
  <si>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</si>
  <si>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</si>
  <si>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</si>
  <si>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</si>
  <si>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</si>
  <si>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</si>
  <si>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</si>
  <si>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</si>
  <si>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</si>
  <si>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</si>
  <si>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</si>
  <si>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</si>
  <si>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</si>
  <si>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</si>
  <si>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</si>
  <si>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</si>
  <si>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</si>
  <si>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</si>
  <si>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</si>
  <si>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</si>
  <si>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</si>
  <si>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</si>
  <si>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</si>
  <si>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</si>
  <si>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</si>
  <si>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</si>
  <si>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</si>
  <si>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</si>
  <si>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</si>
  <si>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</si>
  <si>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</si>
  <si>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</si>
  <si>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</si>
  <si>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</si>
  <si>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</si>
  <si>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</si>
  <si>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</si>
  <si>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</si>
  <si>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</si>
  <si>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</si>
  <si>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</si>
  <si>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</si>
  <si>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</si>
  <si>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</si>
  <si>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</si>
  <si>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</si>
  <si>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</si>
  <si>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</si>
  <si>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</si>
  <si>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</si>
  <si>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</si>
  <si>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</si>
  <si>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</si>
  <si>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</si>
  <si>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</si>
  <si>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</si>
  <si>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</si>
  <si>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</si>
  <si>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</si>
  <si>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</si>
  <si>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</si>
  <si>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</si>
  <si>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</si>
  <si>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</si>
  <si>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</si>
  <si>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</si>
  <si>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</si>
  <si>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</si>
  <si>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</si>
  <si>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</si>
  <si>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</si>
  <si>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</si>
  <si>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</si>
  <si>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</si>
  <si>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</si>
  <si>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</si>
  <si>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</si>
  <si>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</si>
  <si>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</si>
  <si>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</si>
  <si>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</si>
  <si>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</si>
  <si>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</si>
  <si>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</si>
  <si>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</si>
  <si>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</si>
  <si>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</si>
  <si>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</si>
  <si>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</si>
  <si>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</si>
  <si>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</si>
  <si>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</si>
  <si>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</si>
  <si>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</si>
  <si>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</si>
  <si>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</si>
  <si>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</si>
  <si>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</si>
  <si>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</si>
  <si>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</si>
  <si>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</si>
  <si>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</si>
  <si>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</si>
  <si>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</si>
  <si>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</si>
  <si>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</si>
  <si>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</si>
  <si>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</si>
  <si>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</si>
  <si>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</si>
  <si>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</si>
  <si>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</si>
  <si>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</si>
  <si>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</si>
  <si>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</si>
  <si>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</si>
  <si>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</si>
  <si>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</si>
  <si>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</si>
  <si>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</si>
  <si>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</si>
  <si>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</si>
  <si>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</si>
  <si>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</si>
  <si>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</si>
  <si>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</si>
  <si>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</si>
  <si>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</si>
  <si>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</si>
  <si>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</si>
  <si>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</si>
  <si>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</si>
  <si>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</si>
  <si>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</si>
  <si>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</si>
  <si>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</si>
  <si>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</si>
  <si>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</si>
  <si>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</si>
  <si>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</si>
  <si>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</si>
  <si>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</si>
  <si>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</si>
  <si>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</si>
  <si>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</si>
  <si>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</si>
  <si>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</si>
  <si>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</si>
  <si>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</si>
  <si>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</si>
  <si>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</si>
  <si>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</si>
  <si>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</si>
  <si>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</si>
  <si>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</si>
  <si>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</si>
  <si>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</si>
  <si>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</si>
  <si>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</si>
  <si>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</si>
  <si>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</si>
  <si>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</si>
  <si>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</si>
  <si>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</si>
  <si>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</si>
  <si>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</si>
  <si>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</si>
  <si>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</si>
  <si>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</si>
  <si>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</si>
  <si>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</si>
  <si>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</si>
  <si>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</si>
  <si>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</si>
  <si>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</si>
  <si>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</si>
  <si>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</si>
  <si>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</si>
  <si>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</si>
  <si>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</si>
  <si>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</si>
  <si>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</si>
  <si>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</si>
  <si>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</si>
  <si>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</si>
  <si>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</si>
  <si>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</si>
  <si>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</si>
  <si>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</si>
  <si>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</si>
  <si>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</si>
  <si>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</si>
  <si>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</si>
  <si>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</si>
  <si>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</si>
  <si>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</si>
  <si>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</si>
  <si>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</si>
  <si>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</si>
  <si>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</si>
  <si>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</si>
  <si>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</si>
  <si>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</si>
  <si>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</si>
  <si>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</si>
  <si>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</si>
  <si>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</si>
  <si>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</si>
  <si>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</si>
  <si>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</si>
  <si>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</si>
  <si>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</si>
  <si>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</si>
  <si>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</si>
  <si>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</si>
  <si>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</si>
  <si>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</si>
  <si>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</si>
  <si>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</si>
  <si>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</si>
  <si>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</si>
  <si>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</si>
  <si>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</si>
  <si>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</si>
  <si>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</si>
  <si>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</si>
  <si>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</si>
  <si>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</si>
  <si>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</si>
  <si>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</si>
  <si>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</si>
  <si>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</si>
  <si>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</si>
  <si>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</si>
  <si>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</si>
  <si>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</si>
  <si>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</si>
  <si>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</si>
  <si>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</si>
  <si>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</si>
  <si>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</si>
  <si>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</si>
  <si>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</si>
  <si>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</si>
  <si>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</si>
  <si>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</si>
  <si>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</si>
  <si>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</si>
  <si>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</si>
  <si>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</si>
  <si>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</si>
  <si>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</si>
  <si>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</si>
  <si>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</si>
  <si>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</si>
  <si>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</si>
  <si>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</si>
  <si>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</si>
  <si>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</si>
  <si>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</si>
  <si>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</si>
  <si>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</si>
  <si>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</si>
  <si>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</si>
  <si>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</si>
  <si>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</si>
  <si>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</si>
  <si>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</si>
  <si>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</si>
  <si>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</si>
  <si>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</si>
  <si>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</si>
  <si>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</si>
  <si>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</si>
  <si>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</si>
  <si>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</si>
  <si>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</si>
  <si>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</si>
  <si>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</si>
  <si>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</si>
  <si>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</si>
  <si>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</si>
  <si>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</si>
  <si>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</si>
  <si>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</si>
  <si>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</si>
  <si>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</si>
  <si>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</si>
  <si>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</si>
  <si>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</si>
  <si>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</si>
  <si>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</si>
  <si>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</si>
  <si>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</si>
  <si>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</si>
  <si>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</si>
  <si>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</si>
  <si>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</si>
  <si>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</si>
  <si>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</si>
  <si>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</si>
  <si>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</si>
  <si>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</si>
  <si>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</si>
  <si>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</si>
  <si>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</si>
  <si>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</si>
  <si>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</si>
  <si>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</si>
  <si>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</si>
  <si>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</si>
  <si>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</si>
  <si>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</si>
  <si>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</si>
  <si>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</si>
  <si>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</si>
  <si>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</si>
  <si>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</si>
  <si>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</si>
  <si>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</si>
  <si>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</si>
  <si>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</si>
  <si>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</si>
  <si>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</si>
  <si>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</si>
  <si>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</si>
  <si>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</si>
  <si>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</si>
  <si>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</si>
  <si>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</si>
  <si>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</si>
  <si>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</si>
  <si>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</si>
  <si>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</si>
  <si>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</si>
  <si>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</si>
  <si>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</si>
  <si>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</si>
  <si>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</si>
  <si>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</si>
  <si>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</si>
  <si>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</si>
  <si>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</si>
  <si>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</si>
  <si>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</si>
  <si>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</si>
  <si>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</si>
  <si>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</si>
  <si>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</si>
  <si>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</si>
  <si>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</si>
  <si>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</si>
  <si>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</si>
  <si>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</si>
  <si>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</si>
  <si>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</si>
  <si>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</si>
  <si>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</si>
  <si>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</si>
  <si>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</si>
  <si>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</si>
  <si>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</si>
  <si>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</si>
  <si>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</si>
  <si>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</si>
  <si>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</si>
  <si>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</si>
  <si>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</si>
  <si>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</si>
  <si>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</si>
  <si>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</si>
  <si>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</si>
  <si>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</si>
  <si>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</si>
  <si>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</si>
  <si>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</si>
  <si>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</si>
  <si>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</si>
  <si>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</si>
  <si>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</si>
  <si>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</si>
  <si>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</si>
  <si>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</si>
  <si>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</si>
  <si>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</si>
  <si>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</si>
  <si>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</si>
  <si>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</si>
  <si>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</si>
  <si>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</si>
  <si>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</si>
  <si>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</si>
  <si>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</si>
  <si>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</si>
  <si>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</si>
  <si>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</si>
  <si>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</si>
  <si>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</si>
  <si>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</si>
  <si>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</si>
  <si>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</si>
  <si>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</si>
  <si>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</si>
  <si>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</si>
  <si>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</si>
  <si>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</si>
  <si>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</si>
  <si>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</si>
  <si>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</si>
  <si>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</si>
  <si>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</si>
  <si>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</si>
  <si>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</si>
  <si>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</si>
  <si>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</si>
  <si>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</si>
  <si>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</si>
  <si>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</si>
  <si>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</si>
  <si>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</si>
  <si>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</si>
  <si>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</si>
  <si>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</si>
  <si>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</si>
  <si>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</si>
  <si>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</si>
  <si>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</si>
  <si>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</si>
  <si>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</si>
  <si>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</si>
  <si>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</si>
  <si>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</si>
  <si>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</si>
  <si>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</si>
  <si>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</si>
  <si>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</si>
  <si>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</si>
  <si>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</si>
  <si>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</si>
  <si>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</si>
  <si>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</si>
  <si>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</si>
  <si>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</si>
  <si>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</si>
  <si>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</si>
  <si>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</si>
  <si>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</si>
  <si>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</si>
  <si>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</si>
  <si>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</si>
  <si>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</si>
  <si>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</si>
  <si>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</si>
  <si>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</si>
  <si>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</si>
  <si>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</si>
  <si>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</si>
  <si>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</si>
  <si>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</si>
  <si>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</si>
  <si>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</si>
  <si>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</si>
  <si>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</si>
  <si>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</si>
  <si>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</si>
  <si>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</si>
  <si>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</si>
  <si>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</si>
  <si>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</si>
  <si>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</si>
  <si>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</si>
  <si>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</si>
  <si>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</si>
  <si>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</si>
  <si>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</si>
  <si>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</si>
  <si>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</si>
  <si>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</si>
  <si>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</si>
  <si>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</si>
  <si>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</si>
  <si>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</si>
  <si>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</si>
  <si>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</si>
  <si>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</si>
  <si>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</si>
  <si>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</si>
  <si>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</si>
  <si>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</si>
  <si>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</si>
  <si>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</si>
  <si>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</si>
  <si>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</si>
  <si>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</si>
  <si>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</si>
  <si>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</si>
  <si>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</si>
  <si>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</si>
  <si>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</si>
  <si>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</si>
  <si>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</si>
  <si>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</si>
  <si>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</si>
  <si>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</si>
  <si>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</si>
  <si>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</si>
  <si>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</si>
  <si>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</si>
  <si>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</si>
  <si>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</si>
  <si>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</si>
  <si>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</si>
  <si>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</si>
  <si>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</si>
  <si>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</si>
  <si>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</si>
  <si>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</si>
  <si>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</si>
  <si>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</si>
  <si>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</si>
  <si>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</si>
  <si>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</si>
  <si>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</si>
  <si>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</si>
  <si>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</si>
  <si>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</si>
  <si>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</si>
  <si>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</si>
  <si>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</si>
  <si>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</si>
  <si>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</si>
  <si>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</si>
  <si>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</si>
  <si>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</si>
  <si>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</si>
  <si>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</si>
  <si>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</si>
  <si>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</si>
  <si>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</si>
  <si>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</si>
  <si>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</si>
  <si>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</si>
  <si>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</si>
  <si>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</si>
  <si>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</si>
  <si>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</si>
  <si>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</si>
  <si>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</si>
  <si>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</si>
  <si>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</si>
  <si>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</si>
  <si>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</si>
  <si>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</si>
  <si>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</si>
  <si>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</si>
  <si>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</si>
  <si>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</si>
  <si>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</si>
  <si>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</si>
  <si>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</si>
  <si>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</si>
  <si>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</si>
  <si>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</si>
  <si>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</si>
  <si>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</si>
  <si>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</si>
  <si>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</si>
  <si>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</si>
  <si>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</si>
  <si>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</si>
  <si>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</si>
  <si>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</si>
  <si>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</si>
  <si>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</si>
  <si>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</si>
  <si>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</si>
  <si>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</si>
  <si>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</si>
  <si>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</si>
  <si>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</si>
  <si>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</si>
  <si>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</si>
  <si>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</si>
  <si>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</si>
  <si>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</si>
  <si>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</si>
  <si>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</si>
  <si>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</si>
  <si>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</si>
  <si>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</si>
  <si>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</si>
  <si>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</si>
  <si>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</si>
  <si>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</si>
  <si>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</si>
  <si>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</si>
  <si>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</si>
  <si>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</si>
  <si>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</si>
  <si>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</si>
  <si>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</si>
  <si>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</si>
  <si>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</si>
  <si>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</si>
  <si>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</si>
  <si>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</si>
  <si>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</si>
  <si>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</si>
  <si>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</si>
  <si>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</si>
  <si>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</si>
  <si>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</si>
  <si>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</si>
  <si>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</si>
  <si>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</si>
  <si>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</si>
  <si>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</si>
  <si>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</si>
  <si>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</si>
  <si>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</si>
  <si>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</si>
  <si>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</si>
  <si>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</si>
  <si>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</si>
  <si>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</si>
  <si>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</si>
  <si>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</si>
  <si>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</si>
  <si>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</si>
  <si>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</si>
  <si>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</si>
  <si>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</si>
  <si>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</si>
  <si>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</si>
  <si>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</si>
  <si>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</si>
  <si>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</si>
  <si>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</si>
  <si>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</si>
  <si>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</si>
  <si>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</si>
  <si>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</si>
  <si>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</si>
  <si>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</si>
  <si>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</si>
  <si>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</si>
  <si>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</si>
  <si>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</si>
  <si>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</si>
  <si>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</si>
  <si>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</si>
  <si>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</si>
  <si>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</si>
  <si>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</si>
  <si>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</si>
  <si>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</si>
  <si>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</si>
  <si>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</si>
  <si>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</si>
  <si>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</si>
  <si>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</si>
  <si>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</si>
  <si>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</si>
  <si>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</si>
  <si>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</si>
  <si>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</si>
  <si>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</si>
  <si>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</si>
  <si>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</si>
  <si>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</si>
  <si>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</si>
  <si>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</si>
  <si>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</si>
  <si>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</si>
  <si>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</si>
  <si>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</si>
  <si>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</si>
  <si>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</si>
  <si>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</si>
  <si>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</si>
  <si>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</si>
  <si>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</si>
  <si>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</si>
  <si>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</si>
  <si>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</si>
  <si>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</si>
  <si>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</si>
  <si>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</si>
  <si>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</si>
  <si>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</si>
  <si>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</si>
  <si>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</si>
  <si>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</si>
  <si>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</si>
  <si>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</si>
  <si>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</si>
  <si>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</si>
  <si>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</si>
  <si>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</si>
  <si>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</si>
  <si>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</si>
  <si>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</si>
  <si>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</si>
  <si>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</si>
  <si>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</si>
  <si>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</si>
  <si>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</si>
  <si>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</si>
  <si>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</si>
  <si>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</si>
  <si>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</si>
  <si>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</si>
  <si>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</si>
  <si>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</si>
  <si>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</si>
  <si>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</si>
  <si>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</si>
  <si>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</si>
  <si>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</si>
  <si>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</si>
  <si>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</si>
  <si>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</si>
  <si>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</si>
  <si>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</si>
  <si>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</si>
  <si>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</si>
  <si>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</si>
  <si>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</si>
  <si>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</si>
  <si>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</si>
  <si>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</si>
  <si>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</si>
  <si>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</si>
  <si>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</si>
  <si>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</si>
  <si>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</si>
  <si>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</si>
  <si>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</si>
  <si>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</si>
  <si>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</si>
  <si>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</si>
  <si>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</si>
  <si>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</si>
  <si>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</si>
  <si>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</si>
  <si>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</si>
  <si>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</si>
  <si>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</si>
  <si>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</si>
  <si>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</si>
  <si>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</si>
  <si>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</si>
  <si>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</si>
  <si>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</si>
  <si>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</si>
  <si>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</si>
  <si>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</si>
  <si>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</si>
  <si>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</si>
  <si>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</si>
  <si>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</si>
  <si>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</si>
  <si>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</si>
  <si>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</si>
  <si>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</si>
  <si>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</si>
  <si>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</si>
  <si>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</si>
  <si>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</si>
  <si>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</si>
  <si>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</si>
  <si>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</si>
  <si>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</si>
  <si>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</si>
  <si>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</si>
  <si>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</si>
  <si>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</si>
  <si>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</si>
  <si>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</si>
  <si>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</si>
  <si>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</si>
  <si>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</si>
  <si>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</si>
  <si>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</si>
  <si>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</si>
  <si>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</si>
  <si>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</si>
  <si>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</si>
  <si>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</si>
  <si>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</si>
  <si>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</si>
  <si>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</si>
  <si>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</si>
  <si>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</si>
  <si>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</si>
  <si>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</si>
  <si>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</si>
  <si>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</si>
  <si>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</si>
  <si>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</si>
  <si>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</si>
  <si>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</si>
  <si>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</si>
  <si>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</si>
  <si>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</si>
  <si>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</si>
  <si>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</si>
  <si>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</si>
  <si>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</si>
  <si>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</si>
  <si>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</si>
  <si>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</si>
  <si>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</si>
  <si>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</si>
  <si>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</si>
  <si>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</si>
  <si>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</si>
  <si>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</si>
  <si>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</si>
  <si>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</si>
  <si>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</si>
  <si>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</si>
  <si>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</si>
  <si>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</si>
  <si>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</si>
  <si>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</si>
  <si>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</si>
  <si>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</si>
  <si>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</si>
  <si>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</si>
  <si>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</si>
  <si>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</si>
  <si>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</si>
  <si>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</si>
  <si>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</si>
  <si>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</si>
  <si>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</si>
  <si>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</si>
  <si>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</si>
  <si>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</si>
  <si>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</si>
  <si>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</si>
  <si>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</si>
  <si>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</si>
  <si>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</si>
  <si>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</si>
  <si>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</si>
  <si>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</si>
  <si>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</si>
  <si>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</si>
  <si>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</si>
  <si>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</si>
  <si>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</si>
  <si>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</si>
  <si>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</si>
  <si>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</si>
  <si>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</si>
  <si>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</si>
  <si>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</si>
  <si>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</si>
  <si>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</si>
  <si>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</si>
  <si>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</si>
  <si>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</si>
  <si>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</si>
  <si>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</si>
  <si>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</si>
  <si>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</si>
  <si>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</si>
  <si>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</si>
  <si>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</si>
  <si>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</si>
  <si>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</si>
  <si>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</si>
  <si>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</si>
  <si>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</si>
  <si>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</si>
  <si>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</si>
  <si>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</si>
  <si>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</si>
  <si>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</si>
  <si>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</si>
  <si>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</si>
  <si>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</si>
  <si>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</si>
  <si>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</si>
  <si>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</si>
  <si>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</si>
  <si>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</si>
  <si>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</si>
  <si>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</si>
  <si>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</si>
  <si>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</si>
  <si>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</si>
  <si>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</si>
  <si>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</si>
  <si>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</si>
  <si>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</si>
  <si>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</si>
  <si>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</si>
  <si>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</si>
  <si>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</si>
  <si>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</si>
  <si>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</si>
  <si>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</si>
  <si>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</si>
  <si>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</si>
  <si>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</si>
  <si>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</si>
  <si>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</si>
  <si>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</si>
  <si>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</si>
  <si>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</si>
  <si>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</si>
  <si>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</si>
  <si>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</si>
  <si>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</si>
  <si>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</si>
  <si>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</si>
  <si>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</si>
  <si>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</si>
  <si>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</si>
  <si>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</si>
  <si>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</si>
  <si>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</si>
  <si>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</si>
  <si>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</si>
  <si>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</si>
  <si>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</si>
  <si>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</si>
  <si>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</si>
  <si>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</si>
  <si>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</si>
  <si>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</si>
  <si>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</si>
  <si>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</si>
  <si>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</si>
  <si>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</si>
  <si>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</si>
  <si>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</si>
  <si>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</si>
  <si>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</si>
  <si>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</si>
  <si>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</si>
  <si>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</si>
  <si>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</si>
  <si>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</si>
  <si>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</si>
  <si>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</si>
  <si>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</si>
  <si>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</si>
  <si>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</si>
  <si>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</si>
  <si>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</si>
  <si>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</si>
  <si>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</si>
  <si>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</si>
  <si>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</si>
  <si>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</si>
  <si>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</si>
  <si>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</si>
  <si>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</si>
  <si>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</si>
  <si>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</si>
  <si>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</si>
  <si>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</si>
  <si>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</si>
  <si>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</si>
  <si>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</si>
  <si>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</si>
  <si>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</si>
  <si>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</si>
  <si>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</si>
  <si>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</si>
  <si>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</si>
  <si>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</si>
  <si>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</si>
  <si>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</si>
  <si>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</si>
  <si>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</si>
  <si>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</si>
  <si>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</si>
  <si>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</si>
  <si>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</si>
  <si>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</si>
  <si>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</si>
  <si>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</si>
  <si>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</si>
  <si>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</si>
  <si>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</si>
  <si>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</si>
  <si>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</si>
  <si>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</si>
  <si>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</si>
  <si>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</si>
  <si>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</si>
  <si>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</si>
  <si>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</si>
  <si>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</si>
  <si>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</si>
  <si>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</si>
  <si>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</si>
  <si>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</si>
  <si>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</si>
  <si>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</si>
  <si>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</si>
  <si>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</si>
  <si>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</si>
  <si>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</si>
  <si>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</si>
  <si>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</si>
  <si>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</si>
  <si>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</si>
  <si>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</si>
  <si>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</si>
  <si>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</si>
  <si>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</si>
  <si>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</si>
  <si>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</si>
  <si>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</si>
  <si>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</si>
  <si>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</si>
  <si>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</si>
  <si>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</si>
  <si>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</si>
  <si>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</si>
  <si>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</si>
  <si>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</si>
  <si>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</si>
  <si>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</si>
  <si>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</si>
  <si>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</si>
  <si>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</si>
  <si>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</si>
  <si>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</si>
  <si>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</si>
  <si>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</si>
  <si>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</si>
  <si>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</si>
  <si>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</si>
  <si>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</si>
  <si>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</si>
  <si>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</si>
  <si>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</si>
  <si>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</si>
  <si>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</si>
  <si>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</si>
  <si>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</si>
  <si>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</si>
  <si>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</si>
  <si>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</si>
  <si>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</si>
  <si>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</si>
  <si>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</si>
  <si>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</si>
  <si>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</si>
  <si>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</si>
  <si>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</si>
  <si>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</si>
  <si>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</si>
  <si>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</si>
  <si>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</si>
  <si>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</si>
  <si>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</si>
  <si>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</si>
  <si>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</si>
  <si>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</si>
  <si>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</si>
  <si>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</si>
  <si>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</si>
  <si>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</si>
  <si>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</si>
  <si>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</si>
  <si>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</si>
  <si>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</si>
  <si>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</si>
  <si>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</si>
  <si>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</si>
  <si>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</si>
  <si>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</si>
  <si>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</si>
  <si>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</si>
  <si>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</si>
  <si>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</si>
  <si>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</si>
  <si>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</si>
  <si>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</si>
  <si>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</si>
  <si>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</si>
  <si>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</si>
  <si>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</si>
  <si>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</si>
  <si>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</si>
  <si>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</si>
  <si>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</si>
  <si>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</si>
  <si>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</si>
  <si>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</si>
  <si>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</si>
  <si>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</si>
  <si>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</si>
  <si>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</si>
  <si>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</si>
  <si>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</si>
  <si>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</si>
  <si>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</si>
  <si>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</si>
  <si>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</si>
  <si>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</si>
  <si>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</si>
  <si>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</si>
  <si>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</si>
  <si>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</si>
  <si>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</si>
  <si>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</si>
  <si>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</si>
  <si>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</si>
  <si>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</si>
  <si>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</si>
  <si>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</si>
  <si>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</si>
  <si>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</si>
  <si>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</si>
  <si>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</si>
  <si>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</si>
  <si>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</si>
  <si>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</si>
  <si>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</si>
  <si>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</si>
  <si>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</si>
  <si>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</si>
  <si>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</si>
  <si>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</si>
  <si>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</si>
  <si>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</si>
  <si>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</si>
  <si>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</si>
  <si>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</si>
  <si>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</si>
  <si>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</si>
  <si>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</si>
  <si>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</si>
  <si>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</si>
  <si>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</si>
  <si>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</si>
  <si>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</si>
  <si>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</si>
  <si>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</si>
  <si>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</si>
  <si>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</si>
  <si>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</si>
  <si>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</si>
  <si>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</si>
  <si>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</si>
  <si>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</si>
  <si>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</si>
  <si>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</si>
  <si>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</si>
  <si>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</si>
  <si>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</si>
  <si>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</si>
  <si>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</si>
  <si>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</si>
  <si>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</si>
  <si>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</si>
  <si>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</si>
  <si>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</si>
  <si>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</si>
  <si>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</si>
  <si>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</si>
  <si>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</si>
  <si>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</si>
  <si>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</si>
  <si>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</si>
  <si>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</si>
  <si>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</si>
  <si>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</si>
  <si>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</si>
  <si>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</si>
  <si>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</si>
  <si>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</si>
  <si>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</si>
  <si>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</si>
  <si>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</si>
  <si>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</si>
  <si>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</si>
  <si>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</si>
  <si>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</si>
  <si>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</si>
  <si>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</si>
  <si>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</si>
  <si>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</si>
  <si>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</si>
  <si>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</si>
  <si>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</si>
  <si>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</si>
  <si>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</si>
  <si>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</si>
  <si>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</si>
  <si>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</si>
  <si>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</si>
  <si>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</si>
  <si>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</si>
  <si>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</si>
  <si>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</si>
  <si>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</si>
  <si>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</si>
  <si>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</si>
  <si>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</si>
  <si>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</si>
  <si>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</si>
  <si>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</si>
  <si>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</si>
  <si>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</si>
  <si>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</si>
  <si>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</si>
  <si>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</si>
  <si>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</si>
  <si>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</si>
  <si>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</si>
  <si>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</si>
  <si>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</si>
  <si>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</si>
  <si>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</si>
  <si>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</si>
  <si>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</si>
  <si>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</si>
  <si>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</si>
  <si>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</si>
  <si>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</si>
  <si>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</si>
  <si>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</si>
  <si>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</si>
  <si>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</si>
  <si>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</si>
  <si>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</si>
  <si>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</si>
  <si>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</si>
  <si>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</si>
  <si>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</si>
  <si>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</si>
  <si>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</si>
  <si>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</si>
  <si>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</si>
  <si>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</si>
  <si>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</si>
  <si>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</si>
  <si>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</si>
  <si>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</si>
  <si>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</si>
  <si>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</si>
  <si>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</si>
  <si>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</si>
  <si>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</si>
  <si>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</si>
  <si>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</si>
  <si>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</si>
  <si>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</si>
  <si>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</si>
  <si>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</si>
  <si>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</si>
  <si>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</si>
  <si>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</si>
  <si>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</si>
  <si>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</si>
  <si>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</si>
  <si>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</si>
  <si>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</si>
  <si>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</si>
  <si>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</si>
  <si>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</si>
  <si>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</si>
  <si>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</si>
  <si>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</si>
  <si>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</si>
  <si>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</si>
  <si>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</si>
  <si>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</si>
  <si>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</si>
  <si>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</si>
  <si>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</si>
  <si>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</si>
  <si>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</si>
  <si>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</si>
  <si>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</si>
  <si>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</si>
  <si>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</si>
  <si>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</si>
  <si>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</si>
  <si>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</si>
  <si>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</si>
  <si>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</si>
  <si>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</si>
  <si>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</si>
  <si>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</si>
  <si>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</si>
  <si>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</si>
  <si>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</si>
  <si>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</si>
  <si>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</si>
  <si>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</si>
  <si>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</si>
  <si>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</si>
  <si>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</si>
  <si>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</si>
  <si>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</si>
  <si>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</si>
  <si>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</si>
  <si>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</si>
  <si>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</si>
  <si>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</si>
  <si>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</si>
  <si>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</si>
  <si>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</si>
  <si>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</si>
  <si>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</si>
  <si>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</si>
  <si>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</si>
  <si>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</si>
  <si>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</si>
  <si>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</si>
  <si>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</si>
  <si>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</si>
  <si>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</si>
  <si>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</si>
  <si>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</si>
  <si>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</si>
  <si>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</si>
  <si>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</si>
  <si>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</si>
  <si>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</si>
  <si>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</si>
  <si>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</si>
  <si>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</si>
  <si>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</si>
  <si>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</si>
  <si>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</si>
  <si>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</si>
  <si>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</si>
  <si>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</si>
  <si>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</si>
  <si>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</si>
  <si>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</si>
  <si>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</si>
  <si>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</si>
  <si>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</si>
  <si>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</si>
  <si>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</si>
  <si>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</si>
  <si>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</si>
  <si>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</si>
  <si>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</si>
  <si>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</si>
  <si>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</si>
  <si>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</si>
  <si>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</si>
  <si>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</si>
  <si>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</si>
  <si>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</si>
  <si>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</si>
  <si>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</si>
  <si>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</si>
  <si>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</si>
  <si>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</si>
  <si>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</si>
  <si>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</si>
  <si>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</si>
  <si>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</si>
  <si>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</si>
  <si>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</si>
  <si>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</si>
  <si>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</si>
  <si>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</si>
  <si>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</si>
  <si>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</si>
  <si>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</si>
  <si>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</si>
  <si>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</si>
  <si>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</si>
  <si>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</si>
  <si>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</si>
  <si>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</si>
  <si>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</si>
  <si>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</si>
  <si>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</si>
  <si>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</si>
  <si>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</si>
  <si>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</si>
  <si>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</si>
  <si>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</si>
  <si>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</si>
  <si>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</si>
  <si>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</si>
  <si>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</si>
  <si>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</si>
  <si>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</si>
  <si>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</si>
  <si>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</si>
  <si>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</si>
  <si>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</si>
  <si>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</si>
  <si>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</si>
  <si>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</si>
  <si>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</si>
  <si>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</si>
  <si>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</si>
  <si>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</si>
  <si>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</si>
  <si>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</si>
  <si>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</si>
  <si>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</si>
  <si>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</si>
  <si>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</si>
  <si>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</si>
  <si>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</si>
  <si>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</si>
  <si>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</si>
  <si>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</si>
  <si>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</si>
  <si>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</si>
  <si>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</si>
  <si>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</si>
  <si>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</si>
  <si>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</si>
  <si>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</si>
  <si>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</si>
  <si>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</si>
  <si>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</si>
  <si>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</si>
  <si>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</si>
  <si>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</si>
  <si>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</si>
  <si>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</si>
  <si>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</si>
  <si>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</si>
  <si>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</si>
  <si>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</si>
  <si>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</si>
  <si>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</si>
  <si>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</si>
  <si>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</si>
  <si>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</si>
  <si>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</si>
  <si>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</si>
  <si>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</si>
  <si>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</si>
  <si>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</si>
  <si>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</si>
  <si>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</si>
  <si>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</si>
  <si>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</si>
  <si>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</si>
  <si>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</si>
  <si>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</si>
  <si>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</si>
  <si>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</si>
  <si>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</si>
  <si>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</si>
  <si>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</si>
  <si>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</si>
  <si>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</si>
  <si>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</si>
  <si>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</si>
  <si>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</si>
  <si>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</si>
  <si>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</si>
  <si>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</si>
  <si>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</si>
  <si>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</si>
  <si>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</si>
  <si>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</si>
  <si>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</si>
  <si>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</si>
  <si>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</si>
  <si>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</si>
  <si>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</si>
  <si>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</si>
  <si>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</si>
  <si>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</si>
  <si>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</si>
  <si>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</si>
  <si>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</si>
  <si>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</si>
  <si>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</si>
  <si>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</si>
  <si>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</si>
  <si>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</si>
  <si>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</si>
  <si>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</si>
  <si>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</si>
  <si>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</si>
  <si>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</si>
  <si>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</si>
  <si>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</si>
  <si>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</si>
  <si>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</si>
  <si>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</si>
  <si>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</si>
  <si>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</si>
  <si>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</si>
  <si>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</si>
  <si>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</si>
  <si>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</si>
  <si>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</si>
  <si>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</si>
  <si>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</si>
  <si>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</si>
  <si>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</si>
  <si>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</si>
  <si>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</si>
  <si>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</si>
  <si>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</si>
  <si>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</si>
  <si>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</si>
  <si>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</si>
  <si>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</si>
  <si>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</si>
  <si>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</si>
  <si>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</si>
  <si>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</si>
  <si>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</si>
  <si>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</si>
  <si>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</si>
  <si>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</si>
  <si>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</si>
  <si>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</si>
  <si>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</si>
  <si>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</si>
  <si>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</si>
  <si>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</si>
  <si>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</si>
  <si>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</si>
  <si>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</si>
  <si>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</si>
  <si>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</si>
  <si>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</si>
  <si>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</si>
  <si>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</si>
  <si>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</si>
  <si>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</si>
  <si>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</si>
  <si>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</si>
  <si>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</si>
  <si>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</si>
  <si>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</si>
  <si>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</si>
  <si>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</si>
  <si>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</si>
  <si>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</si>
  <si>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</si>
  <si>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</si>
  <si>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</si>
  <si>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</si>
  <si>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</si>
  <si>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</si>
  <si>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</si>
  <si>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</si>
  <si>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</si>
  <si>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</si>
  <si>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</si>
  <si>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</si>
  <si>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</si>
  <si>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</si>
  <si>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</si>
  <si>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</si>
  <si>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</si>
  <si>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</si>
  <si>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</si>
  <si>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</si>
  <si>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</si>
  <si>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</si>
  <si>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</si>
  <si>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</si>
  <si>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</si>
  <si>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</si>
  <si>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</si>
  <si>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</si>
  <si>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</si>
  <si>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</si>
  <si>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</si>
  <si>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</si>
  <si>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</si>
  <si>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</si>
  <si>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</si>
  <si>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</si>
  <si>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</si>
  <si>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</si>
  <si>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</si>
  <si>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</si>
  <si>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</si>
  <si>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</si>
  <si>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</si>
  <si>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</si>
  <si>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</si>
  <si>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</si>
  <si>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</si>
  <si>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</si>
  <si>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</si>
  <si>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</si>
  <si>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</si>
  <si>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</si>
  <si>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</si>
  <si>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</si>
  <si>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</si>
  <si>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</si>
  <si>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</si>
  <si>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</si>
  <si>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</si>
  <si>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</si>
  <si>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</si>
  <si>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</si>
  <si>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</si>
  <si>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</si>
  <si>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</si>
  <si>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</si>
  <si>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</si>
  <si>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</si>
  <si>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</si>
  <si>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</si>
  <si>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</si>
  <si>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</si>
  <si>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</si>
  <si>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</si>
  <si>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</si>
  <si>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</si>
  <si>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</si>
  <si>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</si>
  <si>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</si>
  <si>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</si>
  <si>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</si>
  <si>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</si>
  <si>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</si>
  <si>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</si>
  <si>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</si>
  <si>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</si>
  <si>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</si>
  <si>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</si>
  <si>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</si>
  <si>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</si>
  <si>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</si>
  <si>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</si>
  <si>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</si>
  <si>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</si>
  <si>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</si>
  <si>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</si>
  <si>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</si>
  <si>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</si>
  <si>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</si>
  <si>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</si>
  <si>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</si>
  <si>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</si>
  <si>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</si>
  <si>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</si>
  <si>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</si>
  <si>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</si>
  <si>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</si>
  <si>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</si>
  <si>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</si>
  <si>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</si>
  <si>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</si>
  <si>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</si>
  <si>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</si>
  <si>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</si>
  <si>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</si>
  <si>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</si>
  <si>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</si>
  <si>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</si>
  <si>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</si>
  <si>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</si>
  <si>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</si>
  <si>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</si>
  <si>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</si>
  <si>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</si>
  <si>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</si>
  <si>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</si>
  <si>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</si>
  <si>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</si>
  <si>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</si>
  <si>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</si>
  <si>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</si>
  <si>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</si>
  <si>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</si>
  <si>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</si>
  <si>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</si>
  <si>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</si>
  <si>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</si>
  <si>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</si>
  <si>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</si>
  <si>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</si>
  <si>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</si>
  <si>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</si>
  <si>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</si>
  <si>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</si>
  <si>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</si>
  <si>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</si>
  <si>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</si>
  <si>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</si>
  <si>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</si>
  <si>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</si>
  <si>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</si>
  <si>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</si>
  <si>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</si>
  <si>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</si>
  <si>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</si>
  <si>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</si>
  <si>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</si>
  <si>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</si>
  <si>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</si>
  <si>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</si>
  <si>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</si>
  <si>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</si>
  <si>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</si>
  <si>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</si>
  <si>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</si>
  <si>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</si>
  <si>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</si>
  <si>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</si>
  <si>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</si>
  <si>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</si>
  <si>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</si>
  <si>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</si>
  <si>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</si>
  <si>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</si>
  <si>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</si>
  <si>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</si>
  <si>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</si>
  <si>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</si>
  <si>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</si>
  <si>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</si>
  <si>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</si>
  <si>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</si>
  <si>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</si>
  <si>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</si>
  <si>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</si>
  <si>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</si>
  <si>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</si>
  <si>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</si>
  <si>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</si>
  <si>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</si>
  <si>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</si>
  <si>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</si>
  <si>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</si>
  <si>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</si>
  <si>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</si>
  <si>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</si>
  <si>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</si>
  <si>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</si>
  <si>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</si>
  <si>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</si>
  <si>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</si>
  <si>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</si>
  <si>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</si>
  <si>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</si>
  <si>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</si>
  <si>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</si>
  <si>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</si>
  <si>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</si>
  <si>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</si>
  <si>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</si>
  <si>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</si>
  <si>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</si>
  <si>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</si>
  <si>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</si>
  <si>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</si>
  <si>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</si>
  <si>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</si>
  <si>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</si>
  <si>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</si>
  <si>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</si>
  <si>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</si>
  <si>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</si>
  <si>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</si>
  <si>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</si>
  <si>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</si>
  <si>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</si>
  <si>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</si>
  <si>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</si>
  <si>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</si>
  <si>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</si>
  <si>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</si>
  <si>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</si>
  <si>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</si>
  <si>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</si>
  <si>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</si>
  <si>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</si>
  <si>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</si>
  <si>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</si>
  <si>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</si>
  <si>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</si>
  <si>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</si>
  <si>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</si>
  <si>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</si>
  <si>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</si>
  <si>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</si>
  <si>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</si>
  <si>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</si>
  <si>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</si>
  <si>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</si>
  <si>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</si>
  <si>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</si>
  <si>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</si>
  <si>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</si>
  <si>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</si>
  <si>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</si>
  <si>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</si>
  <si>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</si>
  <si>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</si>
  <si>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</si>
  <si>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</si>
  <si>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</si>
  <si>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</si>
  <si>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</si>
  <si>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</si>
  <si>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</si>
  <si>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</si>
  <si>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</si>
  <si>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</si>
  <si>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</si>
  <si>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</si>
  <si>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</si>
  <si>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</si>
  <si>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</si>
  <si>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</si>
  <si>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</si>
  <si>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</si>
  <si>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</si>
  <si>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</si>
  <si>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</si>
  <si>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</si>
  <si>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</si>
  <si>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</si>
  <si>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</si>
  <si>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</si>
  <si>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</si>
  <si>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</si>
  <si>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</si>
  <si>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</si>
  <si>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</si>
  <si>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</si>
  <si>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</si>
  <si>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</si>
  <si>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</si>
  <si>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</si>
  <si>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</si>
  <si>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</si>
  <si>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</si>
  <si>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</si>
  <si>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</si>
  <si>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</si>
  <si>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</si>
  <si>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</si>
  <si>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</si>
  <si>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</si>
  <si>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</si>
  <si>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</si>
  <si>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</si>
  <si>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</si>
  <si>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</si>
  <si>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</si>
  <si>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</si>
  <si>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</si>
  <si>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</si>
  <si>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</si>
  <si>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</si>
  <si>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</si>
  <si>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</si>
  <si>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</si>
  <si>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</si>
  <si>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</si>
  <si>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</si>
  <si>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</si>
  <si>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</si>
  <si>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</si>
  <si>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</si>
  <si>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</si>
  <si>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</si>
  <si>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</si>
  <si>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</si>
  <si>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</si>
  <si>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</si>
  <si>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</si>
  <si>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</si>
  <si>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</si>
  <si>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</si>
  <si>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</si>
  <si>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</si>
  <si>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</si>
  <si>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</si>
  <si>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</si>
  <si>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</si>
  <si>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</si>
  <si>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</si>
  <si>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</si>
  <si>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</si>
  <si>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</si>
  <si>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</si>
  <si>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</si>
  <si>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</si>
  <si>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</si>
  <si>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</si>
  <si>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</si>
  <si>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</si>
  <si>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</si>
  <si>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</si>
  <si>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</si>
  <si>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</si>
  <si>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</si>
  <si>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</si>
  <si>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</si>
  <si>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</si>
  <si>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</si>
  <si>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</si>
  <si>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</si>
  <si>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</si>
  <si>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</si>
  <si>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</si>
  <si>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</si>
  <si>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</si>
  <si>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</si>
  <si>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</si>
  <si>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</si>
  <si>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</si>
  <si>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</si>
  <si>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</si>
  <si>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</si>
  <si>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</si>
  <si>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</si>
  <si>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</si>
  <si>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</si>
  <si>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</si>
  <si>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</si>
  <si>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</si>
  <si>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</si>
  <si>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</si>
  <si>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</si>
  <si>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</si>
  <si>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</si>
  <si>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</si>
  <si>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</si>
  <si>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</si>
  <si>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</si>
  <si>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</si>
  <si>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</si>
  <si>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</si>
  <si>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</si>
  <si>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</si>
  <si>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</si>
  <si>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</si>
  <si>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</si>
  <si>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</si>
  <si>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</si>
  <si>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</si>
  <si>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</si>
  <si>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</si>
  <si>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</si>
  <si>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</si>
  <si>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</si>
  <si>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</si>
  <si>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</si>
  <si>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</si>
  <si>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</si>
  <si>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</si>
  <si>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</si>
  <si>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</si>
  <si>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</si>
  <si>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</si>
  <si>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</si>
  <si>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</si>
  <si>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</si>
  <si>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</si>
  <si>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</si>
  <si>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</si>
  <si>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</si>
  <si>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</si>
  <si>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</si>
  <si>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</si>
  <si>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</si>
  <si>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</si>
  <si>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</si>
  <si>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</si>
  <si>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</si>
  <si>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</si>
  <si>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</si>
  <si>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</si>
  <si>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</si>
  <si>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</si>
  <si>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</si>
  <si>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</si>
  <si>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</si>
  <si>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</si>
  <si>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</si>
  <si>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</si>
  <si>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</si>
  <si>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</si>
  <si>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</si>
  <si>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</si>
  <si>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</si>
  <si>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</si>
  <si>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</si>
  <si>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</si>
  <si>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</si>
  <si>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</si>
  <si>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</si>
  <si>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</si>
  <si>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</si>
  <si>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</si>
  <si>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</si>
  <si>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</si>
  <si>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</si>
  <si>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</si>
  <si>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</si>
  <si>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</si>
  <si>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</si>
  <si>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</si>
  <si>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</si>
  <si>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</si>
  <si>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</si>
  <si>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</si>
  <si>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</si>
  <si>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</si>
  <si>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</si>
  <si>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</si>
  <si>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</si>
  <si>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</si>
  <si>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</si>
  <si>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</si>
  <si>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</si>
  <si>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</si>
  <si>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</si>
  <si>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</si>
  <si>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</si>
  <si>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</si>
  <si>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</si>
  <si>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</si>
  <si>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</si>
  <si>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</si>
  <si>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</si>
  <si>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</si>
  <si>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</si>
  <si>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</si>
  <si>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</si>
  <si>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</si>
  <si>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</si>
  <si>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</si>
  <si>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</si>
  <si>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</si>
  <si>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</si>
  <si>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</si>
  <si>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</si>
  <si>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</si>
  <si>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</si>
  <si>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</si>
  <si>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</si>
  <si>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</si>
  <si>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</si>
  <si>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</si>
  <si>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</si>
  <si>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</si>
  <si>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</si>
  <si>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</si>
  <si>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</si>
  <si>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</si>
  <si>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</si>
  <si>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</si>
  <si>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</si>
  <si>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</si>
  <si>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</si>
  <si>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</si>
  <si>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</si>
  <si>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</si>
  <si>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</si>
  <si>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</si>
  <si>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</si>
  <si>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</si>
  <si>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</si>
  <si>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</si>
  <si>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</si>
  <si>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</si>
  <si>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</si>
  <si>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</si>
  <si>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</si>
  <si>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</si>
  <si>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</si>
  <si>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</si>
  <si>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</si>
  <si>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</si>
  <si>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</si>
  <si>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</si>
  <si>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</si>
  <si>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</si>
  <si>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</si>
  <si>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</si>
  <si>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</si>
  <si>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</si>
  <si>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</si>
  <si>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</si>
  <si>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</si>
  <si>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</si>
  <si>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</si>
  <si>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</si>
  <si>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</si>
  <si>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</si>
  <si>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</si>
  <si>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</si>
  <si>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</si>
  <si>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</si>
  <si>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</si>
  <si>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</si>
  <si>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</si>
  <si>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</si>
  <si>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</si>
  <si>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</si>
  <si>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</si>
  <si>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</si>
  <si>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</si>
  <si>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</si>
  <si>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</si>
  <si>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</si>
  <si>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</si>
  <si>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</si>
  <si>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</si>
  <si>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</si>
  <si>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</si>
  <si>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</si>
  <si>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</si>
  <si>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</si>
  <si>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</si>
  <si>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</si>
  <si>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</si>
  <si>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</si>
  <si>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</si>
  <si>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</si>
  <si>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</si>
  <si>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</si>
  <si>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</si>
  <si>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</si>
  <si>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</si>
  <si>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</si>
  <si>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</si>
  <si>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</si>
  <si>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</si>
  <si>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</si>
  <si>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</si>
  <si>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</si>
  <si>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</si>
  <si>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</si>
  <si>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</si>
  <si>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</si>
  <si>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</si>
  <si>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</si>
  <si>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</si>
  <si>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</si>
  <si>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</si>
  <si>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</si>
  <si>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</si>
  <si>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</si>
  <si>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</si>
  <si>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</si>
  <si>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</si>
  <si>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</si>
  <si>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</si>
  <si>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</si>
  <si>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</si>
  <si>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</si>
  <si>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</si>
  <si>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</si>
  <si>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</si>
  <si>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</si>
  <si>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</si>
  <si>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</si>
  <si>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</si>
  <si>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</si>
  <si>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</si>
  <si>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</si>
  <si>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</si>
  <si>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</si>
  <si>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</si>
  <si>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</si>
  <si>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</si>
  <si>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</si>
  <si>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</si>
  <si>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</si>
  <si>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</si>
  <si>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</si>
  <si>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</si>
  <si>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</si>
  <si>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</si>
  <si>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</si>
  <si>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</si>
  <si>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</si>
  <si>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</si>
  <si>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</si>
  <si>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</si>
  <si>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</si>
  <si>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</si>
  <si>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</si>
  <si>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</si>
  <si>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</si>
  <si>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</si>
  <si>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</si>
  <si>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</si>
  <si>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</si>
  <si>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</si>
  <si>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</si>
  <si>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</si>
  <si>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</si>
  <si>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</si>
  <si>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</si>
  <si>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</si>
  <si>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</si>
  <si>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</si>
  <si>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</si>
  <si>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</si>
  <si>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</si>
  <si>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</si>
  <si>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</si>
  <si>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</si>
  <si>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</si>
  <si>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</si>
  <si>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</si>
  <si>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</si>
  <si>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</si>
  <si>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</si>
  <si>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</si>
  <si>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</si>
  <si>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</si>
  <si>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</si>
  <si>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</si>
  <si>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</si>
  <si>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</si>
  <si>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</si>
  <si>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</si>
  <si>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</si>
  <si>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</si>
  <si>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</si>
  <si>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</si>
  <si>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</si>
  <si>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</si>
  <si>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</si>
  <si>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</si>
  <si>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</si>
  <si>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</si>
  <si>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</si>
  <si>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</si>
  <si>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</si>
  <si>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</si>
  <si>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</si>
  <si>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</si>
  <si>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</si>
  <si>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</si>
  <si>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</si>
  <si>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</si>
  <si>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</si>
  <si>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</si>
  <si>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</si>
  <si>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</si>
  <si>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</si>
  <si>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</si>
  <si>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</si>
  <si>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</si>
  <si>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</si>
  <si>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</si>
  <si>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</si>
  <si>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</si>
  <si>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</si>
  <si>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</si>
  <si>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</si>
  <si>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</si>
  <si>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</si>
  <si>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</si>
  <si>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</si>
  <si>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</si>
  <si>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</si>
  <si>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</si>
  <si>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</si>
  <si>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</si>
  <si>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</si>
  <si>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</si>
  <si>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</si>
  <si>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</si>
  <si>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</si>
  <si>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</si>
  <si>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</si>
  <si>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</si>
  <si>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</si>
  <si>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</si>
  <si>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</si>
  <si>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</si>
  <si>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</si>
  <si>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</si>
  <si>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</si>
  <si>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</si>
  <si>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</si>
  <si>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</si>
  <si>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</si>
  <si>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</si>
  <si>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</si>
  <si>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</si>
  <si>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</si>
  <si>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</si>
  <si>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</si>
  <si>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</si>
  <si>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</si>
  <si>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</si>
  <si>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</si>
  <si>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</si>
  <si>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</si>
  <si>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</si>
  <si>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</si>
  <si>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</si>
  <si>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</si>
  <si>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</si>
  <si>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</si>
  <si>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</si>
  <si>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</si>
  <si>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</si>
  <si>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</si>
  <si>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</si>
  <si>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</si>
  <si>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</si>
  <si>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</si>
  <si>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</si>
  <si>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</si>
  <si>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</si>
  <si>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</si>
  <si>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</si>
  <si>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</si>
  <si>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</si>
  <si>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</si>
  <si>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</si>
  <si>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</si>
  <si>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</si>
  <si>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</si>
  <si>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</si>
  <si>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</si>
  <si>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</si>
  <si>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</si>
  <si>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</si>
  <si>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</si>
  <si>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</si>
  <si>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</si>
  <si>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</si>
  <si>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</si>
  <si>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</si>
  <si>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</si>
  <si>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</si>
  <si>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</si>
  <si>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</si>
  <si>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</si>
  <si>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</si>
  <si>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</si>
  <si>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</si>
  <si>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</si>
  <si>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</si>
  <si>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</si>
  <si>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</si>
  <si>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</si>
  <si>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</si>
  <si>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</si>
  <si>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</si>
  <si>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</si>
  <si>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</si>
  <si>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</si>
  <si>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</si>
  <si>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</si>
  <si>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</si>
  <si>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</si>
  <si>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</si>
  <si>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</si>
  <si>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</si>
  <si>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</si>
  <si>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</si>
  <si>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</si>
  <si>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</si>
  <si>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</si>
  <si>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</si>
  <si>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</si>
  <si>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</si>
  <si>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</si>
  <si>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</si>
  <si>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</si>
  <si>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</si>
  <si>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</si>
  <si>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</si>
  <si>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</si>
  <si>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</si>
  <si>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</si>
  <si>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</si>
  <si>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</si>
  <si>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</si>
  <si>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</si>
  <si>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</si>
  <si>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</si>
  <si>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</si>
  <si>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</si>
  <si>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</si>
  <si>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</si>
  <si>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</si>
  <si>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</si>
  <si>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</si>
  <si>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</si>
  <si>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</si>
  <si>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</si>
  <si>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</si>
  <si>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</si>
  <si>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</si>
  <si>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</si>
  <si>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</si>
  <si>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</si>
  <si>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</si>
  <si>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</si>
  <si>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</si>
  <si>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</si>
  <si>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</si>
  <si>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</si>
  <si>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</si>
  <si>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</si>
  <si>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</si>
  <si>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</si>
  <si>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</si>
  <si>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</si>
  <si>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</si>
  <si>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</si>
  <si>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</si>
  <si>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</si>
  <si>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</si>
  <si>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</si>
  <si>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</si>
  <si>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</si>
  <si>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</si>
  <si>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</si>
  <si>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</si>
  <si>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</si>
  <si>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</si>
  <si>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</si>
  <si>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</si>
  <si>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</si>
  <si>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</si>
  <si>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</si>
  <si>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</si>
  <si>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</si>
  <si>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</si>
  <si>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</si>
  <si>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</si>
  <si>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</si>
  <si>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</si>
  <si>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</si>
  <si>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</si>
  <si>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</si>
  <si>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</si>
  <si>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</si>
  <si>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</si>
  <si>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</si>
  <si>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</si>
  <si>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</si>
  <si>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</si>
  <si>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</si>
  <si>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</si>
  <si>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</si>
  <si>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</si>
  <si>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</si>
  <si>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</si>
  <si>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</si>
  <si>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</si>
  <si>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</si>
  <si>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</si>
  <si>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</si>
  <si>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</si>
  <si>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</si>
  <si>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</si>
  <si>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</si>
  <si>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</si>
  <si>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</si>
  <si>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</si>
  <si>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</si>
  <si>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</si>
  <si>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</si>
  <si>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</si>
  <si>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</si>
  <si>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</si>
  <si>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</si>
  <si>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</si>
  <si>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</si>
  <si>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</si>
  <si>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</si>
  <si>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</si>
  <si>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</si>
  <si>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</si>
  <si>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</si>
  <si>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</si>
  <si>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</si>
  <si>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</si>
  <si>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</si>
  <si>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</si>
  <si>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</si>
  <si>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</si>
  <si>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</si>
  <si>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</si>
  <si>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</si>
  <si>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</si>
  <si>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</si>
  <si>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</si>
  <si>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</si>
  <si>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</si>
  <si>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</si>
  <si>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</si>
  <si>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</si>
  <si>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</si>
  <si>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</si>
  <si>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</si>
  <si>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</si>
  <si>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</si>
  <si>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</si>
  <si>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</si>
  <si>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</si>
  <si>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</si>
  <si>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</si>
  <si>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</si>
  <si>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</si>
  <si>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</si>
  <si>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</si>
  <si>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</si>
  <si>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</si>
  <si>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</si>
  <si>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</si>
  <si>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</si>
  <si>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</si>
  <si>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</si>
  <si>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</si>
  <si>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</si>
  <si>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</si>
  <si>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</si>
  <si>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</si>
  <si>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</si>
  <si>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</si>
  <si>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</si>
  <si>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</si>
  <si>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</si>
  <si>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</si>
  <si>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</si>
  <si>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</si>
  <si>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</si>
  <si>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</si>
  <si>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</si>
  <si>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</si>
  <si>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</si>
  <si>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</si>
  <si>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</si>
  <si>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</si>
  <si>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</si>
  <si>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</si>
  <si>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</si>
  <si>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</si>
  <si>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</si>
  <si>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</si>
  <si>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</si>
  <si>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</si>
  <si>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</si>
  <si>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</si>
  <si>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</si>
  <si>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</si>
  <si>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</si>
  <si>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</si>
  <si>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</si>
  <si>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</si>
  <si>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</si>
  <si>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</si>
  <si>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</si>
  <si>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</si>
  <si>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</si>
  <si>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</si>
  <si>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</si>
  <si>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</si>
  <si>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</si>
  <si>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</si>
  <si>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</si>
  <si>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</si>
  <si>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</si>
  <si>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</si>
  <si>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</si>
  <si>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</si>
  <si>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</si>
  <si>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</si>
  <si>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</si>
  <si>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</si>
  <si>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</si>
  <si>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</si>
  <si>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</si>
  <si>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</si>
  <si>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</si>
  <si>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</si>
  <si>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</si>
  <si>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</si>
  <si>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</si>
  <si>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</si>
  <si>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</si>
  <si>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</si>
  <si>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</si>
  <si>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</si>
  <si>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</si>
  <si>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</si>
  <si>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</si>
  <si>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</si>
  <si>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</si>
  <si>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</si>
  <si>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</si>
  <si>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</si>
  <si>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</si>
  <si>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</si>
  <si>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</si>
  <si>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</si>
  <si>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</si>
  <si>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</si>
  <si>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</si>
  <si>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</si>
  <si>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</si>
  <si>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</si>
  <si>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</si>
  <si>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</si>
  <si>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</si>
  <si>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</si>
  <si>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</si>
  <si>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</si>
  <si>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</si>
  <si>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</si>
  <si>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</si>
  <si>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</si>
  <si>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</si>
  <si>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</si>
  <si>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</si>
  <si>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</si>
  <si>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</si>
  <si>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</si>
  <si>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</si>
  <si>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</si>
  <si>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</si>
  <si>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</si>
  <si>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</si>
  <si>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</si>
  <si>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</si>
  <si>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</si>
  <si>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</si>
  <si>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</si>
  <si>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</si>
  <si>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</si>
  <si>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</si>
  <si>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</si>
  <si>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</si>
  <si>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</si>
  <si>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</si>
  <si>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</si>
  <si>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</si>
  <si>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</si>
  <si>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</si>
  <si>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</si>
  <si>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</si>
  <si>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</si>
  <si>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</si>
  <si>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</si>
  <si>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</si>
  <si>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</si>
  <si>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</si>
  <si>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</si>
  <si>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</si>
  <si>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</si>
  <si>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</si>
  <si>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</si>
  <si>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</si>
  <si>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</si>
  <si>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</si>
  <si>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</si>
  <si>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</si>
  <si>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</si>
  <si>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</si>
  <si>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</si>
  <si>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</si>
  <si>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</si>
  <si>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</si>
  <si>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</si>
  <si>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</si>
  <si>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</si>
  <si>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</si>
  <si>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</si>
  <si>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</si>
  <si>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</si>
  <si>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</si>
  <si>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</si>
  <si>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</si>
  <si>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</si>
  <si>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</si>
  <si>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</si>
  <si>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</si>
  <si>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</si>
  <si>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</si>
  <si>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</si>
  <si>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</si>
  <si>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</si>
  <si>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</si>
  <si>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</si>
  <si>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</si>
  <si>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</si>
  <si>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</si>
  <si>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</si>
  <si>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</si>
  <si>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</si>
  <si>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</si>
  <si>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</si>
  <si>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</si>
  <si>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</si>
  <si>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</si>
  <si>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</si>
  <si>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</si>
  <si>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</si>
  <si>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</si>
  <si>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</si>
  <si>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</si>
  <si>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</si>
  <si>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</si>
  <si>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</si>
  <si>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</si>
  <si>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</si>
  <si>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</si>
  <si>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</si>
  <si>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</si>
  <si>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</si>
  <si>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</si>
  <si>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</si>
  <si>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</si>
  <si>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</si>
  <si>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</si>
  <si>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</si>
  <si>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</si>
  <si>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</si>
  <si>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</si>
  <si>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</si>
  <si>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</si>
  <si>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</si>
  <si>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</si>
  <si>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</si>
  <si>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</si>
  <si>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</si>
  <si>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</si>
  <si>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</si>
  <si>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</si>
  <si>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</si>
  <si>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</si>
  <si>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</si>
  <si>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</si>
  <si>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</si>
  <si>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</si>
  <si>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</si>
  <si>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</si>
  <si>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</si>
  <si>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</si>
  <si>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</si>
  <si>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</si>
  <si>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</si>
  <si>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</si>
  <si>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</si>
  <si>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</si>
  <si>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</si>
  <si>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</si>
  <si>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</si>
  <si>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</si>
  <si>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</si>
  <si>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</si>
  <si>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</si>
  <si>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</si>
  <si>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</si>
  <si>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</si>
  <si>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</si>
  <si>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</si>
  <si>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</si>
  <si>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</si>
  <si>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</si>
  <si>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</si>
  <si>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</si>
  <si>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</si>
  <si>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</si>
  <si>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</si>
  <si>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</si>
  <si>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</si>
  <si>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</si>
  <si>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</si>
  <si>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</si>
  <si>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</si>
  <si>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</si>
  <si>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</si>
  <si>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</si>
  <si>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</si>
  <si>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</si>
  <si>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</si>
  <si>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</si>
  <si>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</si>
  <si>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</si>
  <si>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</si>
  <si>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</si>
  <si>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</si>
  <si>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</si>
  <si>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</si>
  <si>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</si>
  <si>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</si>
  <si>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</si>
  <si>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</si>
  <si>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</si>
  <si>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</si>
  <si>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</si>
  <si>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</si>
  <si>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</si>
  <si>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</si>
  <si>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</si>
  <si>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</si>
  <si>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</si>
  <si>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</si>
  <si>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</si>
  <si>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</si>
  <si>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</si>
  <si>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</si>
  <si>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</si>
  <si>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</si>
  <si>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</si>
  <si>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</si>
  <si>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</si>
  <si>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</si>
  <si>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</si>
  <si>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</si>
  <si>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</si>
  <si>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</si>
  <si>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</si>
  <si>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</si>
  <si>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</si>
  <si>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</si>
  <si>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</si>
  <si>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</si>
  <si>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</si>
  <si>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</si>
  <si>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</si>
  <si>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</si>
  <si>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</si>
  <si>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</si>
  <si>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</si>
  <si>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</si>
  <si>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</si>
  <si>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</si>
  <si>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</si>
  <si>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</si>
  <si>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</si>
  <si>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</si>
  <si>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</si>
  <si>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</si>
  <si>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</si>
  <si>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</si>
  <si>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</si>
  <si>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</si>
  <si>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</si>
  <si>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</si>
  <si>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</si>
  <si>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</si>
  <si>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</si>
  <si>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</si>
  <si>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</si>
  <si>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</si>
  <si>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</si>
  <si>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</si>
  <si>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</si>
  <si>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</si>
  <si>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</si>
  <si>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</si>
  <si>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</si>
  <si>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</si>
  <si>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</si>
  <si>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</si>
  <si>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</si>
  <si>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</si>
  <si>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</si>
  <si>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</si>
  <si>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</si>
  <si>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</si>
  <si>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</si>
  <si>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</si>
  <si>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</si>
  <si>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</si>
  <si>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</si>
  <si>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</si>
  <si>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</si>
  <si>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</si>
  <si>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</si>
  <si>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</si>
  <si>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</si>
  <si>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</si>
  <si>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</si>
  <si>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</si>
  <si>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</si>
  <si>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</si>
  <si>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</si>
  <si>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</si>
  <si>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</si>
  <si>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</si>
  <si>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</si>
  <si>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</si>
  <si>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</si>
  <si>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</si>
  <si>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</si>
  <si>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</si>
  <si>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</si>
  <si>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</si>
  <si>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</si>
  <si>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</si>
  <si>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</si>
  <si>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</si>
  <si>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</si>
  <si>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</si>
  <si>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</si>
  <si>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</si>
  <si>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</si>
  <si>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</si>
  <si>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</si>
  <si>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</si>
  <si>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</si>
  <si>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</si>
  <si>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</si>
  <si>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</si>
  <si>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</si>
  <si>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</si>
  <si>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</si>
  <si>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</si>
  <si>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</si>
  <si>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</si>
  <si>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</si>
  <si>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</si>
  <si>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</si>
  <si>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</si>
  <si>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</si>
  <si>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</si>
  <si>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</si>
  <si>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</si>
  <si>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</si>
  <si>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</si>
  <si>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</si>
  <si>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</si>
  <si>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</si>
  <si>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</si>
  <si>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</si>
  <si>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</si>
  <si>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</si>
  <si>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</si>
  <si>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</si>
  <si>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</si>
  <si>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</si>
  <si>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</si>
  <si>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</si>
  <si>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</si>
  <si>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</si>
  <si>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</si>
  <si>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</si>
  <si>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</si>
  <si>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</si>
  <si>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</si>
  <si>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</si>
  <si>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</si>
  <si>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</si>
  <si>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</si>
  <si>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</si>
  <si>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</si>
  <si>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</si>
  <si>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</si>
  <si>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</si>
  <si>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</si>
  <si>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</si>
  <si>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</si>
  <si>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</si>
  <si>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GRADSKA KNJIŽNICA KRK</t>
  </si>
  <si>
    <t>2025-03</t>
  </si>
  <si>
    <t>DARIA PAPA:</t>
  </si>
  <si>
    <t>JURAJ BADURINA: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</si>
</sst>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20817.46</v>
      </c>
      <c r="D2" s="6">
        <f>'PR-RAS'!E6</f>
        <v>32437.78</v>
      </c>
      <c r="E2" s="6">
        <v>0</v>
      </c>
      <c r="F2" s="6">
        <v>0</v>
      </c>
      <c r="G2" s="7">
        <f t="shared" ref="G2:G274" si="0">(B2/1000)*(C2*1+D2*2)</f>
        <v>85.69301999999999</v>
      </c>
      <c r="H2" s="7">
        <f t="shared" ref="H2:H274" si="1">ABS(C2-ROUND(C2,0))+ABS(D2-ROUND(D2,0))</f>
        <v>0.68000000000029104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847.56</v>
      </c>
      <c r="D45" s="1">
        <f>'PR-RAS'!E49</f>
        <v>0</v>
      </c>
      <c r="E45" s="1">
        <v>0</v>
      </c>
      <c r="F45" s="1">
        <v>0</v>
      </c>
      <c r="G45" s="2">
        <f t="shared" si="0"/>
        <v>37.292639999999999</v>
      </c>
      <c r="H45" s="2">
        <f t="shared" si="1"/>
        <v>0.44000000000005457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847.56</v>
      </c>
      <c r="D64" s="1">
        <f>'PR-RAS'!E68</f>
        <v>0</v>
      </c>
      <c r="E64" s="1">
        <v>0</v>
      </c>
      <c r="F64" s="1">
        <v>0</v>
      </c>
      <c r="G64" s="2">
        <f t="shared" si="0"/>
        <v>53.396279999999997</v>
      </c>
      <c r="H64" s="2">
        <f t="shared" si="1"/>
        <v>0.44000000000005457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847.56</v>
      </c>
      <c r="D66" s="1">
        <f>'PR-RAS'!E70</f>
        <v>0</v>
      </c>
      <c r="E66" s="1">
        <v>0</v>
      </c>
      <c r="F66" s="1">
        <v>0</v>
      </c>
      <c r="G66" s="2">
        <f t="shared" si="0"/>
        <v>55.0914</v>
      </c>
      <c r="H66" s="2">
        <f t="shared" si="1"/>
        <v>0.44000000000005457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673.96</v>
      </c>
      <c r="D102" s="1">
        <f>'PR-RAS'!E106</f>
        <v>995.81</v>
      </c>
      <c r="E102" s="1">
        <v>0</v>
      </c>
      <c r="F102" s="1">
        <v>0</v>
      </c>
      <c r="G102" s="2">
        <f t="shared" si="0"/>
        <v>269.22358000000003</v>
      </c>
      <c r="H102" s="2">
        <f t="shared" si="1"/>
        <v>0.23000000000001819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673.96</v>
      </c>
      <c r="D108" s="1">
        <f>'PR-RAS'!E112</f>
        <v>995.81</v>
      </c>
      <c r="E108" s="1">
        <v>0</v>
      </c>
      <c r="F108" s="1">
        <v>0</v>
      </c>
      <c r="G108" s="2">
        <f t="shared" si="0"/>
        <v>285.21706</v>
      </c>
      <c r="H108" s="2">
        <f t="shared" si="1"/>
        <v>0.23000000000001819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673.96</v>
      </c>
      <c r="D113" s="1">
        <f>'PR-RAS'!E117</f>
        <v>995.81</v>
      </c>
      <c r="E113" s="1">
        <v>0</v>
      </c>
      <c r="F113" s="1">
        <v>0</v>
      </c>
      <c r="G113" s="2">
        <f t="shared" si="0"/>
        <v>298.54496</v>
      </c>
      <c r="H113" s="2">
        <f t="shared" si="1"/>
        <v>0.23000000000001819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119.9</v>
      </c>
      <c r="D121" s="1">
        <f>'PR-RAS'!E125</f>
        <v>1116.78</v>
      </c>
      <c r="E121" s="1">
        <v>0</v>
      </c>
      <c r="F121" s="1">
        <v>0</v>
      </c>
      <c r="G121" s="2">
        <f t="shared" si="0"/>
        <v>282.41519999999997</v>
      </c>
      <c r="H121" s="2">
        <f t="shared" si="1"/>
        <v>0.3200000000000216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119.9</v>
      </c>
      <c r="D125" s="1">
        <f>'PR-RAS'!E129</f>
        <v>1116.78</v>
      </c>
      <c r="E125" s="1">
        <v>0</v>
      </c>
      <c r="F125" s="1">
        <v>0</v>
      </c>
      <c r="G125" s="2">
        <f t="shared" si="0"/>
        <v>291.82904000000002</v>
      </c>
      <c r="H125" s="2">
        <f t="shared" si="1"/>
        <v>0.3200000000000216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465.47</v>
      </c>
      <c r="E126" s="1">
        <v>0</v>
      </c>
      <c r="F126" s="1">
        <v>0</v>
      </c>
      <c r="G126" s="2">
        <f t="shared" si="0"/>
        <v>116.36750000000001</v>
      </c>
      <c r="H126" s="2">
        <f t="shared" si="1"/>
        <v>0.47000000000002728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119.9</v>
      </c>
      <c r="D127" s="1">
        <f>'PR-RAS'!E131</f>
        <v>651.30999999999995</v>
      </c>
      <c r="E127" s="1">
        <v>0</v>
      </c>
      <c r="F127" s="1">
        <v>0</v>
      </c>
      <c r="G127" s="2">
        <f t="shared" si="0"/>
        <v>179.23751999999999</v>
      </c>
      <c r="H127" s="2">
        <f t="shared" si="1"/>
        <v>0.40999999999993975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19176.04</v>
      </c>
      <c r="D130" s="1">
        <f>'PR-RAS'!E134</f>
        <v>30325.19</v>
      </c>
      <c r="E130" s="1">
        <v>0</v>
      </c>
      <c r="F130" s="1">
        <v>0</v>
      </c>
      <c r="G130" s="2">
        <f t="shared" si="0"/>
        <v>10297.608179999999</v>
      </c>
      <c r="H130" s="2">
        <f t="shared" si="1"/>
        <v>0.22999999999956344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19176.04</v>
      </c>
      <c r="D131" s="1">
        <f>'PR-RAS'!E135</f>
        <v>30325.19</v>
      </c>
      <c r="E131" s="1">
        <v>0</v>
      </c>
      <c r="F131" s="1">
        <v>0</v>
      </c>
      <c r="G131" s="2">
        <f t="shared" si="0"/>
        <v>10377.434600000001</v>
      </c>
      <c r="H131" s="2">
        <f t="shared" si="1"/>
        <v>0.22999999999956344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17274.740000000002</v>
      </c>
      <c r="D132" s="1">
        <f>'PR-RAS'!E136</f>
        <v>27169.89</v>
      </c>
      <c r="E132" s="1">
        <v>0</v>
      </c>
      <c r="F132" s="1">
        <v>0</v>
      </c>
      <c r="G132" s="2">
        <f t="shared" si="0"/>
        <v>9381.502120000001</v>
      </c>
      <c r="H132" s="2">
        <f t="shared" si="1"/>
        <v>0.36999999999898137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1901.3</v>
      </c>
      <c r="D133" s="1">
        <f>'PR-RAS'!E137</f>
        <v>3155.3</v>
      </c>
      <c r="E133" s="1">
        <v>0</v>
      </c>
      <c r="F133" s="1">
        <v>0</v>
      </c>
      <c r="G133" s="2">
        <f t="shared" si="0"/>
        <v>1083.9708000000001</v>
      </c>
      <c r="H133" s="2">
        <f t="shared" si="1"/>
        <v>0.60000000000013642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17948.7</v>
      </c>
      <c r="D148" s="1">
        <f>'PR-RAS'!E152</f>
        <v>28165.7</v>
      </c>
      <c r="E148" s="1">
        <v>0</v>
      </c>
      <c r="F148" s="1">
        <v>0</v>
      </c>
      <c r="G148" s="2">
        <f t="shared" si="0"/>
        <v>10919.1747</v>
      </c>
      <c r="H148" s="2">
        <f t="shared" si="1"/>
        <v>0.59999999999854481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9122.65</v>
      </c>
      <c r="D149" s="1">
        <f>'PR-RAS'!E153</f>
        <v>18766.75</v>
      </c>
      <c r="E149" s="1">
        <v>0</v>
      </c>
      <c r="F149" s="1">
        <v>0</v>
      </c>
      <c r="G149" s="2">
        <f t="shared" si="0"/>
        <v>6905.1102000000001</v>
      </c>
      <c r="H149" s="2">
        <f t="shared" si="1"/>
        <v>0.6000000000003638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7716.45</v>
      </c>
      <c r="D150" s="1">
        <f>'PR-RAS'!E154</f>
        <v>14272.71</v>
      </c>
      <c r="E150" s="1">
        <v>0</v>
      </c>
      <c r="F150" s="1">
        <v>0</v>
      </c>
      <c r="G150" s="2">
        <f t="shared" si="0"/>
        <v>5403.0186299999987</v>
      </c>
      <c r="H150" s="2">
        <f t="shared" si="1"/>
        <v>0.74000000000069122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7716.45</v>
      </c>
      <c r="D151" s="1">
        <f>'PR-RAS'!E155</f>
        <v>14272.71</v>
      </c>
      <c r="E151" s="1">
        <v>0</v>
      </c>
      <c r="F151" s="1">
        <v>0</v>
      </c>
      <c r="G151" s="2">
        <f t="shared" si="0"/>
        <v>5439.2804999999989</v>
      </c>
      <c r="H151" s="2">
        <f t="shared" si="1"/>
        <v>0.74000000000069122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133</v>
      </c>
      <c r="D155" s="1">
        <f>'PR-RAS'!E159</f>
        <v>2139.0500000000002</v>
      </c>
      <c r="E155" s="1">
        <v>0</v>
      </c>
      <c r="F155" s="1">
        <v>0</v>
      </c>
      <c r="G155" s="2">
        <f t="shared" si="0"/>
        <v>679.3094000000001</v>
      </c>
      <c r="H155" s="2">
        <f t="shared" si="1"/>
        <v>5.0000000000181899E-2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1273.2</v>
      </c>
      <c r="D156" s="1">
        <f>'PR-RAS'!E160</f>
        <v>2354.9899999999998</v>
      </c>
      <c r="E156" s="1">
        <v>0</v>
      </c>
      <c r="F156" s="1">
        <v>0</v>
      </c>
      <c r="G156" s="2">
        <f t="shared" si="0"/>
        <v>927.39289999999994</v>
      </c>
      <c r="H156" s="2">
        <f t="shared" si="1"/>
        <v>0.21000000000026375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1273.2</v>
      </c>
      <c r="D158" s="1">
        <f>'PR-RAS'!E162</f>
        <v>2354.9899999999998</v>
      </c>
      <c r="E158" s="1">
        <v>0</v>
      </c>
      <c r="F158" s="1">
        <v>0</v>
      </c>
      <c r="G158" s="2">
        <f t="shared" si="0"/>
        <v>939.35925999999995</v>
      </c>
      <c r="H158" s="2">
        <f t="shared" si="1"/>
        <v>0.21000000000026375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8749.5</v>
      </c>
      <c r="D160" s="1">
        <f>'PR-RAS'!E164</f>
        <v>9329.6799999999985</v>
      </c>
      <c r="E160" s="1">
        <v>0</v>
      </c>
      <c r="F160" s="1">
        <v>0</v>
      </c>
      <c r="G160" s="2">
        <f t="shared" si="0"/>
        <v>4358.0087399999993</v>
      </c>
      <c r="H160" s="2">
        <f t="shared" si="1"/>
        <v>0.82000000000152795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316.8</v>
      </c>
      <c r="D161" s="1">
        <f>'PR-RAS'!E165</f>
        <v>222.25</v>
      </c>
      <c r="E161" s="1">
        <v>0</v>
      </c>
      <c r="F161" s="1">
        <v>0</v>
      </c>
      <c r="G161" s="2">
        <f t="shared" si="0"/>
        <v>121.80799999999999</v>
      </c>
      <c r="H161" s="2">
        <f t="shared" si="1"/>
        <v>0.44999999999998863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49</v>
      </c>
      <c r="E162" s="1">
        <v>0</v>
      </c>
      <c r="F162" s="1">
        <v>0</v>
      </c>
      <c r="G162" s="2">
        <f t="shared" si="0"/>
        <v>15.778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316.8</v>
      </c>
      <c r="D163" s="1">
        <f>'PR-RAS'!E167</f>
        <v>173.25</v>
      </c>
      <c r="E163" s="1">
        <v>0</v>
      </c>
      <c r="F163" s="1">
        <v>0</v>
      </c>
      <c r="G163" s="2">
        <f t="shared" si="0"/>
        <v>107.4546</v>
      </c>
      <c r="H163" s="2">
        <f t="shared" si="1"/>
        <v>0.44999999999998863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1940.8999999999999</v>
      </c>
      <c r="D166" s="1">
        <f>'PR-RAS'!E170</f>
        <v>1439.62</v>
      </c>
      <c r="E166" s="1">
        <v>0</v>
      </c>
      <c r="F166" s="1">
        <v>0</v>
      </c>
      <c r="G166" s="2">
        <f t="shared" si="0"/>
        <v>795.32309999999995</v>
      </c>
      <c r="H166" s="2">
        <f t="shared" si="1"/>
        <v>0.48000000000024556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1179.3399999999999</v>
      </c>
      <c r="D167" s="1">
        <f>'PR-RAS'!E171</f>
        <v>695.66</v>
      </c>
      <c r="E167" s="1">
        <v>0</v>
      </c>
      <c r="F167" s="1">
        <v>0</v>
      </c>
      <c r="G167" s="2">
        <f t="shared" si="0"/>
        <v>426.72955999999999</v>
      </c>
      <c r="H167" s="2">
        <f t="shared" si="1"/>
        <v>0.67999999999994998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761.56</v>
      </c>
      <c r="D169" s="1">
        <f>'PR-RAS'!E173</f>
        <v>680.06</v>
      </c>
      <c r="E169" s="1">
        <v>0</v>
      </c>
      <c r="F169" s="1">
        <v>0</v>
      </c>
      <c r="G169" s="2">
        <f t="shared" si="0"/>
        <v>356.44223999999997</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63.9</v>
      </c>
      <c r="E171" s="1">
        <v>0</v>
      </c>
      <c r="F171" s="1">
        <v>0</v>
      </c>
      <c r="G171" s="2">
        <f t="shared" si="0"/>
        <v>21.726000000000003</v>
      </c>
      <c r="H171" s="2">
        <f t="shared" si="1"/>
        <v>0.10000000000000142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6276.7300000000005</v>
      </c>
      <c r="D174" s="1">
        <f>'PR-RAS'!E178</f>
        <v>7341.2999999999993</v>
      </c>
      <c r="E174" s="1">
        <v>0</v>
      </c>
      <c r="F174" s="1">
        <v>0</v>
      </c>
      <c r="G174" s="2">
        <f t="shared" si="0"/>
        <v>3625.9640899999995</v>
      </c>
      <c r="H174" s="2">
        <f t="shared" si="1"/>
        <v>0.56999999999879947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156.29</v>
      </c>
      <c r="D175" s="1">
        <f>'PR-RAS'!E179</f>
        <v>129.97</v>
      </c>
      <c r="E175" s="1">
        <v>0</v>
      </c>
      <c r="F175" s="1">
        <v>0</v>
      </c>
      <c r="G175" s="2">
        <f t="shared" si="0"/>
        <v>72.424019999999999</v>
      </c>
      <c r="H175" s="2">
        <f t="shared" si="1"/>
        <v>0.31999999999999318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76</v>
      </c>
      <c r="E176" s="1">
        <v>0</v>
      </c>
      <c r="F176" s="1">
        <v>0</v>
      </c>
      <c r="G176" s="2">
        <f t="shared" si="0"/>
        <v>26.599999999999998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108.35</v>
      </c>
      <c r="D178" s="1">
        <f>'PR-RAS'!E182</f>
        <v>163.69</v>
      </c>
      <c r="E178" s="1">
        <v>0</v>
      </c>
      <c r="F178" s="1">
        <v>0</v>
      </c>
      <c r="G178" s="2">
        <f t="shared" si="0"/>
        <v>77.124210000000005</v>
      </c>
      <c r="H178" s="2">
        <f t="shared" si="1"/>
        <v>0.65999999999999659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888.86</v>
      </c>
      <c r="D179" s="1">
        <f>'PR-RAS'!E183</f>
        <v>888.86</v>
      </c>
      <c r="E179" s="1">
        <v>0</v>
      </c>
      <c r="F179" s="1">
        <v>0</v>
      </c>
      <c r="G179" s="2">
        <f t="shared" si="0"/>
        <v>474.65123999999997</v>
      </c>
      <c r="H179" s="2">
        <f t="shared" si="1"/>
        <v>0.27999999999997272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4151.55</v>
      </c>
      <c r="D181" s="1">
        <f>'PR-RAS'!E185</f>
        <v>2972.67</v>
      </c>
      <c r="E181" s="1">
        <v>0</v>
      </c>
      <c r="F181" s="1">
        <v>0</v>
      </c>
      <c r="G181" s="2">
        <f t="shared" si="0"/>
        <v>1817.4401999999998</v>
      </c>
      <c r="H181" s="2">
        <f t="shared" si="1"/>
        <v>0.77999999999974534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270.5</v>
      </c>
      <c r="D182" s="1">
        <f>'PR-RAS'!E186</f>
        <v>1902.7</v>
      </c>
      <c r="E182" s="1">
        <v>0</v>
      </c>
      <c r="F182" s="1">
        <v>0</v>
      </c>
      <c r="G182" s="2">
        <f t="shared" si="0"/>
        <v>737.73789999999997</v>
      </c>
      <c r="H182" s="2">
        <f t="shared" si="1"/>
        <v>0.79999999999995453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637.46</v>
      </c>
      <c r="D183" s="1">
        <f>'PR-RAS'!E187</f>
        <v>1143.69</v>
      </c>
      <c r="E183" s="1">
        <v>0</v>
      </c>
      <c r="F183" s="1">
        <v>0</v>
      </c>
      <c r="G183" s="2">
        <f t="shared" si="0"/>
        <v>532.32087999999999</v>
      </c>
      <c r="H183" s="2">
        <f t="shared" si="1"/>
        <v>0.76999999999998181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215.07</v>
      </c>
      <c r="D190" s="1">
        <f>'PR-RAS'!E194</f>
        <v>326.51</v>
      </c>
      <c r="E190" s="1">
        <v>0</v>
      </c>
      <c r="F190" s="1">
        <v>0</v>
      </c>
      <c r="G190" s="2">
        <f t="shared" si="0"/>
        <v>164.06900999999999</v>
      </c>
      <c r="H190" s="2">
        <f t="shared" si="1"/>
        <v>0.56000000000000227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175.07</v>
      </c>
      <c r="D193" s="1">
        <f>'PR-RAS'!E197</f>
        <v>276.51</v>
      </c>
      <c r="E193" s="1">
        <v>0</v>
      </c>
      <c r="F193" s="1">
        <v>0</v>
      </c>
      <c r="G193" s="2">
        <f t="shared" si="0"/>
        <v>139.79327999999998</v>
      </c>
      <c r="H193" s="2">
        <f t="shared" si="1"/>
        <v>0.56000000000000227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40</v>
      </c>
      <c r="D197" s="1">
        <f>'PR-RAS'!E201</f>
        <v>50</v>
      </c>
      <c r="E197" s="1">
        <v>0</v>
      </c>
      <c r="F197" s="1">
        <v>0</v>
      </c>
      <c r="G197" s="2">
        <f t="shared" si="0"/>
        <v>27.44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76.55</v>
      </c>
      <c r="D198" s="1">
        <f>'PR-RAS'!E202</f>
        <v>69.27</v>
      </c>
      <c r="E198" s="1">
        <v>0</v>
      </c>
      <c r="F198" s="1">
        <v>0</v>
      </c>
      <c r="G198" s="2">
        <f t="shared" si="0"/>
        <v>42.372729999999997</v>
      </c>
      <c r="H198" s="2">
        <f t="shared" si="1"/>
        <v>0.71999999999999886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76.55</v>
      </c>
      <c r="D212" s="1">
        <f>'PR-RAS'!E216</f>
        <v>69.27</v>
      </c>
      <c r="E212" s="1">
        <v>0</v>
      </c>
      <c r="F212" s="1">
        <v>0</v>
      </c>
      <c r="G212" s="2">
        <f t="shared" si="0"/>
        <v>45.38398999999999</v>
      </c>
      <c r="H212" s="2">
        <f t="shared" si="1"/>
        <v>0.71999999999999886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76.25</v>
      </c>
      <c r="D213" s="1">
        <f>'PR-RAS'!E217</f>
        <v>69.27</v>
      </c>
      <c r="E213" s="1">
        <v>0</v>
      </c>
      <c r="F213" s="1">
        <v>0</v>
      </c>
      <c r="G213" s="2">
        <f t="shared" si="0"/>
        <v>45.53548</v>
      </c>
      <c r="H213" s="2">
        <f t="shared" si="1"/>
        <v>0.51999999999999602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0.3</v>
      </c>
      <c r="D215" s="1">
        <f>'PR-RAS'!E219</f>
        <v>0</v>
      </c>
      <c r="E215" s="1">
        <v>0</v>
      </c>
      <c r="F215" s="1">
        <v>0</v>
      </c>
      <c r="G215" s="2">
        <f t="shared" si="0"/>
        <v>6.4199999999999993E-2</v>
      </c>
      <c r="H215" s="2">
        <f t="shared" si="1"/>
        <v>0.3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17948.7</v>
      </c>
      <c r="D295" s="1">
        <f>'PR-RAS'!E299</f>
        <v>28165.7</v>
      </c>
      <c r="E295" s="1">
        <v>0</v>
      </c>
      <c r="F295" s="1">
        <v>0</v>
      </c>
      <c r="G295" s="2">
        <f t="shared" si="12"/>
        <v>21838.349399999999</v>
      </c>
      <c r="H295" s="2">
        <f t="shared" si="13"/>
        <v>0.59999999999854481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2868.7599999999984</v>
      </c>
      <c r="D296" s="1">
        <f>'PR-RAS'!E300</f>
        <v>4272.0799999999981</v>
      </c>
      <c r="E296" s="1">
        <v>0</v>
      </c>
      <c r="F296" s="1">
        <v>0</v>
      </c>
      <c r="G296" s="2">
        <f t="shared" si="12"/>
        <v>3366.8113999999982</v>
      </c>
      <c r="H296" s="2">
        <f t="shared" si="13"/>
        <v>0.31999999999970896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2868.76</v>
      </c>
      <c r="D355" s="1">
        <f>'PR-RAS'!E360</f>
        <v>3272.08</v>
      </c>
      <c r="E355" s="1">
        <v>0</v>
      </c>
      <c r="F355" s="1">
        <v>0</v>
      </c>
      <c r="G355" s="2">
        <f t="shared" si="12"/>
        <v>3332.1736799999999</v>
      </c>
      <c r="H355" s="2">
        <f t="shared" si="13"/>
        <v>0.31999999999970896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2868.76</v>
      </c>
      <c r="D368" s="1">
        <f>'PR-RAS'!E373</f>
        <v>3272.08</v>
      </c>
      <c r="E368" s="1">
        <v>0</v>
      </c>
      <c r="F368" s="1">
        <v>0</v>
      </c>
      <c r="G368" s="2">
        <f t="shared" si="12"/>
        <v>3454.5416399999999</v>
      </c>
      <c r="H368" s="2">
        <f t="shared" si="13"/>
        <v>0.31999999999970896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2868.76</v>
      </c>
      <c r="D388" s="1">
        <f>'PR-RAS'!E393</f>
        <v>3272.08</v>
      </c>
      <c r="E388" s="1">
        <v>0</v>
      </c>
      <c r="F388" s="1">
        <v>0</v>
      </c>
      <c r="G388" s="2">
        <f t="shared" si="12"/>
        <v>3642.8000400000001</v>
      </c>
      <c r="H388" s="2">
        <f t="shared" si="13"/>
        <v>0.31999999999970896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2868.76</v>
      </c>
      <c r="D389" s="1">
        <f>'PR-RAS'!E394</f>
        <v>3272.08</v>
      </c>
      <c r="E389" s="1">
        <v>0</v>
      </c>
      <c r="F389" s="1">
        <v>0</v>
      </c>
      <c r="G389" s="2">
        <f t="shared" si="12"/>
        <v>3652.2129600000003</v>
      </c>
      <c r="H389" s="2">
        <f t="shared" si="13"/>
        <v>0.31999999999970896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2868.76</v>
      </c>
      <c r="D413" s="1">
        <f>'PR-RAS'!E418</f>
        <v>3272.08</v>
      </c>
      <c r="E413" s="1">
        <v>0</v>
      </c>
      <c r="F413" s="1">
        <v>0</v>
      </c>
      <c r="G413" s="2">
        <f t="shared" si="12"/>
        <v>3878.1230399999999</v>
      </c>
      <c r="H413" s="2">
        <f t="shared" si="13"/>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20817.46</v>
      </c>
      <c r="D417" s="1">
        <f>'PR-RAS'!E422</f>
        <v>32437.78</v>
      </c>
      <c r="E417" s="1">
        <v>0</v>
      </c>
      <c r="F417" s="1">
        <v>0</v>
      </c>
      <c r="G417" s="2">
        <f t="shared" si="12"/>
        <v>35648.296319999994</v>
      </c>
      <c r="H417" s="2">
        <f t="shared" si="13"/>
        <v>0.68000000000029104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20817.46</v>
      </c>
      <c r="D418" s="1">
        <f>'PR-RAS'!E423</f>
        <v>31437.78</v>
      </c>
      <c r="E418" s="1">
        <v>0</v>
      </c>
      <c r="F418" s="1">
        <v>0</v>
      </c>
      <c r="G418" s="2">
        <f t="shared" si="12"/>
        <v>34899.989339999993</v>
      </c>
      <c r="H418" s="2">
        <f t="shared" si="13"/>
        <v>0.68000000000029104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1000</v>
      </c>
      <c r="E419" s="1">
        <v>0</v>
      </c>
      <c r="F419" s="1">
        <v>0</v>
      </c>
      <c r="G419" s="2">
        <f t="shared" si="12"/>
        <v>836</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20817.46</v>
      </c>
      <c r="D637" s="1">
        <f>'PR-RAS'!E643</f>
        <v>32437.78</v>
      </c>
      <c r="E637" s="1">
        <v>0</v>
      </c>
      <c r="F637" s="1">
        <v>0</v>
      </c>
      <c r="G637" s="2">
        <f t="shared" si="14"/>
        <v>54500.760719999991</v>
      </c>
      <c r="H637" s="2">
        <f t="shared" si="15"/>
        <v>0.68000000000029104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20817.46</v>
      </c>
      <c r="D638" s="1">
        <f>'PR-RAS'!E644</f>
        <v>31437.78</v>
      </c>
      <c r="E638" s="1">
        <v>0</v>
      </c>
      <c r="F638" s="1">
        <v>0</v>
      </c>
      <c r="G638" s="2">
        <f t="shared" si="14"/>
        <v>53312.453739999997</v>
      </c>
      <c r="H638" s="2">
        <f t="shared" si="15"/>
        <v>0.68000000000029104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1000</v>
      </c>
      <c r="E639" s="1">
        <v>0</v>
      </c>
      <c r="F639" s="1">
        <v>0</v>
      </c>
      <c r="G639" s="2">
        <f t="shared" si="14"/>
        <v>1276</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1000</v>
      </c>
      <c r="E643" s="1">
        <v>0</v>
      </c>
      <c r="F643" s="1">
        <v>0</v>
      </c>
      <c r="G643" s="2">
        <f t="shared" si="14"/>
        <v>1284</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8135</v>
      </c>
      <c r="D646" s="1">
        <f>'PR-RAS'!E653</f>
        <v>29759.65</v>
      </c>
      <c r="E646" s="1">
        <v>0</v>
      </c>
      <c r="F646" s="1">
        <v>0</v>
      </c>
      <c r="G646" s="2">
        <f t="shared" si="14"/>
        <v>43637.023500000003</v>
      </c>
      <c r="H646" s="2">
        <f t="shared" si="15"/>
        <v>0.34999999999854481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24674</v>
      </c>
      <c r="D647" s="1">
        <f>'PR-RAS'!E654</f>
        <v>15112.45</v>
      </c>
      <c r="E647" s="1">
        <v>0</v>
      </c>
      <c r="F647" s="1">
        <v>0</v>
      </c>
      <c r="G647" s="2">
        <f t="shared" si="14"/>
        <v>35464.689400000003</v>
      </c>
      <c r="H647" s="2">
        <f t="shared" si="15"/>
        <v>0.4500000000007276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20189</v>
      </c>
      <c r="D648" s="1">
        <f>'PR-RAS'!E655</f>
        <v>32916.36</v>
      </c>
      <c r="E648" s="1">
        <v>0</v>
      </c>
      <c r="F648" s="1">
        <v>0</v>
      </c>
      <c r="G648" s="2">
        <f t="shared" si="14"/>
        <v>55656.052840000004</v>
      </c>
      <c r="H648" s="2">
        <f t="shared" si="15"/>
        <v>0.36000000000058208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12620</v>
      </c>
      <c r="D649" s="1">
        <f>'PR-RAS'!E656</f>
        <v>11955.740000000005</v>
      </c>
      <c r="E649" s="1">
        <v>0</v>
      </c>
      <c r="F649" s="1">
        <v>0</v>
      </c>
      <c r="G649" s="2">
        <f t="shared" si="14"/>
        <v>23672.399040000008</v>
      </c>
      <c r="H649" s="2">
        <f t="shared" si="15"/>
        <v>0.25999999999476131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847.56</v>
      </c>
      <c r="D678" s="1">
        <f>'PR-RAS'!E685</f>
        <v>0</v>
      </c>
      <c r="E678" s="1">
        <v>0</v>
      </c>
      <c r="F678" s="1">
        <v>0</v>
      </c>
      <c r="G678" s="2">
        <f t="shared" si="14"/>
        <v>573.79812000000004</v>
      </c>
      <c r="H678" s="2">
        <f t="shared" si="15"/>
        <v>0.44000000000005457</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673.96</v>
      </c>
      <c r="D717" s="1">
        <f>'PR-RAS'!E724</f>
        <v>995.81</v>
      </c>
      <c r="E717" s="1">
        <v>0</v>
      </c>
      <c r="F717" s="1">
        <v>0</v>
      </c>
      <c r="G717" s="2">
        <f t="shared" si="14"/>
        <v>1908.5552799999998</v>
      </c>
      <c r="H717" s="2">
        <f t="shared" si="15"/>
        <v>0.23000000000001819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1500</v>
      </c>
      <c r="E725" s="1">
        <v>0</v>
      </c>
      <c r="F725" s="1">
        <v>0</v>
      </c>
      <c r="G725" s="2">
        <f t="shared" si="14"/>
        <v>2172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316.8</v>
      </c>
      <c r="D727" s="1">
        <f>'PR-RAS'!E734</f>
        <v>173.25</v>
      </c>
      <c r="E727" s="1">
        <v>0</v>
      </c>
      <c r="F727" s="1">
        <v>0</v>
      </c>
      <c r="G727" s="2">
        <f t="shared" si="14"/>
        <v>481.55579999999998</v>
      </c>
      <c r="H727" s="2">
        <f t="shared" si="15"/>
        <v>0.44999999999998863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2021.55</v>
      </c>
      <c r="D731" s="1">
        <f>'PR-RAS'!E738</f>
        <v>0</v>
      </c>
      <c r="E731" s="1">
        <v>0</v>
      </c>
      <c r="F731" s="1">
        <v>0</v>
      </c>
      <c r="G731" s="2">
        <f t="shared" si="14"/>
        <v>1475.7314999999999</v>
      </c>
      <c r="H731" s="2">
        <f t="shared" si="15"/>
        <v>0.45000000000004547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82">B1582/1000*C1582</f>
        <v>0</v>
      </c>
      <c r="H1582" s="7">
        <f t="shared" ref="H1582:H1686" si="83">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82"/>
        <v>0</v>
      </c>
      <c r="H1583" s="2">
        <f t="shared" si="83"/>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82"/>
        <v>0</v>
      </c>
      <c r="H1585" s="2">
        <f t="shared" si="83"/>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82"/>
        <v>0</v>
      </c>
      <c r="H1586" s="2">
        <f t="shared" si="83"/>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82"/>
        <v>0</v>
      </c>
      <c r="H1587" s="2">
        <f t="shared" si="83"/>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82"/>
        <v>0</v>
      </c>
      <c r="H1602" s="2">
        <f t="shared" si="83"/>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82"/>
        <v>0</v>
      </c>
      <c r="H1604" s="2">
        <f t="shared" si="83"/>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82"/>
        <v>0</v>
      </c>
      <c r="H1605" s="2">
        <f t="shared" si="83"/>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82"/>
        <v>0</v>
      </c>
      <c r="H1606" s="2">
        <f t="shared" si="83"/>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82"/>
        <v>0</v>
      </c>
      <c r="H1621" s="2">
        <f t="shared" si="83"/>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82"/>
        <v>0</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82"/>
        <v>0</v>
      </c>
      <c r="H1683" s="2">
        <f t="shared" si="83"/>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85" zoomScaleNormal="85"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30816</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21</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20817.46</v>
      </c>
      <c r="I16" s="298">
        <f>'PR-RAS'!E6</f>
        <v>32437.78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17948.7</v>
      </c>
      <c r="I17" s="298">
        <f>'PR-RAS'!E152</f>
        <v>28165.7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1000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0</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t="s">
        <v>3651</v>
      </c>
      <c r="F44" s="245"/>
      <c r="G44" s="242"/>
      <c r="H44" s="246" t="s">
        <v>3650</v>
      </c>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731" zoomScaleNormal="100" workbookViewId="0">
      <selection activeCell="B748" sqref="B74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20817.46</v>
      </c>
      <c r="E6" s="59">
        <f>E7+E43+E49+E82+E106+E125+E134+E140</f>
        <v>32437.78</v>
      </c>
      <c r="F6" s="44">
        <f t="shared" ref="F6:F132" si="0">IF(D6&lt;&gt;0,IF(E6/D6&gt;=100,"&gt;&gt;100",E6/D6*100),"-")</f>
        <v>155.82006642501054</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847.56</v>
      </c>
      <c r="E49" s="59">
        <f>E50+E53+E58+E61+E64+E68+E71+E74+E77</f>
        <v>0</v>
      </c>
      <c r="F49" s="44">
        <f t="shared" si="0"/>
        <v>0</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0</v>
      </c>
      <c r="E58" s="59">
        <f t="shared" si="10"/>
        <v>0</v>
      </c>
      <c r="F58" s="44" t="str">
        <f t="shared" si="0"/>
        <v>-</v>
      </c>
    </row>
    <row r="59" spans="1:6" ht="24" x14ac:dyDescent="0.2">
      <c r="A59" s="62">
        <v>6331</v>
      </c>
      <c r="B59" s="64" t="s">
        <v>3492</v>
      </c>
      <c r="C59" s="267" t="s">
        <v>142</v>
      </c>
      <c r="D59" s="193">
        <v>0</v>
      </c>
      <c r="E59" s="193">
        <v>0</v>
      </c>
      <c r="F59" s="44" t="str">
        <f t="shared" si="0"/>
        <v>-</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847.56</v>
      </c>
      <c r="E68" s="59">
        <f t="shared" si="12"/>
        <v>0</v>
      </c>
      <c r="F68" s="44">
        <f t="shared" si="0"/>
        <v>0</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847.56</v>
      </c>
      <c r="E70" s="193">
        <v>0</v>
      </c>
      <c r="F70" s="44">
        <f t="shared" si="0"/>
        <v>0</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v>
      </c>
      <c r="E82" s="59">
        <f t="shared" si="16"/>
        <v>0</v>
      </c>
      <c r="F82" s="44" t="str">
        <f t="shared" si="0"/>
        <v>-</v>
      </c>
    </row>
    <row r="83" spans="1:6" ht="12.75" customHeight="1" x14ac:dyDescent="0.2">
      <c r="A83" s="62">
        <v>641</v>
      </c>
      <c r="B83" s="63" t="s">
        <v>179</v>
      </c>
      <c r="C83" s="267" t="s">
        <v>180</v>
      </c>
      <c r="D83" s="59">
        <f t="shared" ref="D83:E83" si="17">SUM(D84:D90)</f>
        <v>0</v>
      </c>
      <c r="E83" s="59">
        <f t="shared" si="17"/>
        <v>0</v>
      </c>
      <c r="F83" s="44" t="str">
        <f t="shared" si="0"/>
        <v>-</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673.96</v>
      </c>
      <c r="E106" s="59">
        <f>E107+E112+E120+E124</f>
        <v>995.81</v>
      </c>
      <c r="F106" s="44">
        <f t="shared" si="0"/>
        <v>147.75505964745682</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673.96</v>
      </c>
      <c r="E112" s="59">
        <f t="shared" si="21"/>
        <v>995.81</v>
      </c>
      <c r="F112" s="44">
        <f t="shared" si="0"/>
        <v>147.75505964745682</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673.96</v>
      </c>
      <c r="E117" s="193">
        <v>995.81</v>
      </c>
      <c r="F117" s="44">
        <f t="shared" si="0"/>
        <v>147.75505964745682</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119.9</v>
      </c>
      <c r="E125" s="59">
        <f t="shared" si="23"/>
        <v>1116.78</v>
      </c>
      <c r="F125" s="44">
        <f t="shared" si="0"/>
        <v>931.42618849040866</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119.9</v>
      </c>
      <c r="E129" s="59">
        <f t="shared" si="25"/>
        <v>1116.78</v>
      </c>
      <c r="F129" s="44">
        <f t="shared" si="0"/>
        <v>931.42618849040866</v>
      </c>
    </row>
    <row r="130" spans="1:6" ht="12.75" customHeight="1" x14ac:dyDescent="0.2">
      <c r="A130" s="62">
        <v>6631</v>
      </c>
      <c r="B130" s="64" t="s">
        <v>268</v>
      </c>
      <c r="C130" s="267" t="s">
        <v>269</v>
      </c>
      <c r="D130" s="193"/>
      <c r="E130" s="193">
        <v>465.47</v>
      </c>
      <c r="F130" s="44" t="str">
        <f t="shared" si="0"/>
        <v>-</v>
      </c>
    </row>
    <row r="131" spans="1:6" ht="12.75" customHeight="1" x14ac:dyDescent="0.2">
      <c r="A131" s="62">
        <v>6632</v>
      </c>
      <c r="B131" s="181" t="s">
        <v>270</v>
      </c>
      <c r="C131" s="267" t="s">
        <v>271</v>
      </c>
      <c r="D131" s="193">
        <v>119.9</v>
      </c>
      <c r="E131" s="193">
        <v>651.30999999999995</v>
      </c>
      <c r="F131" s="44">
        <f t="shared" si="0"/>
        <v>543.21100917431181</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19176.04</v>
      </c>
      <c r="E134" s="59">
        <f t="shared" si="26"/>
        <v>30325.19</v>
      </c>
      <c r="F134" s="44">
        <f t="shared" ref="F134:F229" si="27">IF(D134&lt;&gt;0,IF(E134/D134&gt;=100,"&gt;&gt;100",E134/D134*100),"-")</f>
        <v>158.14104476210937</v>
      </c>
    </row>
    <row r="135" spans="1:6" ht="24" x14ac:dyDescent="0.2">
      <c r="A135" s="62">
        <v>671</v>
      </c>
      <c r="B135" s="181" t="s">
        <v>278</v>
      </c>
      <c r="C135" s="267" t="s">
        <v>279</v>
      </c>
      <c r="D135" s="59">
        <f t="shared" ref="D135:E135" si="28">SUM(D136:D138)</f>
        <v>19176.04</v>
      </c>
      <c r="E135" s="59">
        <f t="shared" si="28"/>
        <v>30325.19</v>
      </c>
      <c r="F135" s="44">
        <f t="shared" si="27"/>
        <v>158.14104476210937</v>
      </c>
    </row>
    <row r="136" spans="1:6" ht="12.75" customHeight="1" x14ac:dyDescent="0.2">
      <c r="A136" s="62">
        <v>6711</v>
      </c>
      <c r="B136" s="64" t="s">
        <v>3290</v>
      </c>
      <c r="C136" s="267" t="s">
        <v>280</v>
      </c>
      <c r="D136" s="193">
        <v>17274.740000000002</v>
      </c>
      <c r="E136" s="193">
        <v>27169.89</v>
      </c>
      <c r="F136" s="44">
        <f t="shared" si="27"/>
        <v>157.28103577825192</v>
      </c>
    </row>
    <row r="137" spans="1:6" ht="24" x14ac:dyDescent="0.2">
      <c r="A137" s="62">
        <v>6712</v>
      </c>
      <c r="B137" s="181" t="s">
        <v>281</v>
      </c>
      <c r="C137" s="267" t="s">
        <v>282</v>
      </c>
      <c r="D137" s="193">
        <v>1901.3</v>
      </c>
      <c r="E137" s="193">
        <v>3155.3</v>
      </c>
      <c r="F137" s="44">
        <f t="shared" si="27"/>
        <v>165.95487298164414</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17948.7</v>
      </c>
      <c r="E152" s="59">
        <f>E153+E164+E202+E221+E230+E262+E273</f>
        <v>28165.7</v>
      </c>
      <c r="F152" s="44">
        <f t="shared" si="27"/>
        <v>156.92334263762834</v>
      </c>
    </row>
    <row r="153" spans="1:6" ht="12.75" customHeight="1" x14ac:dyDescent="0.2">
      <c r="A153" s="62">
        <v>31</v>
      </c>
      <c r="B153" s="63" t="s">
        <v>309</v>
      </c>
      <c r="C153" s="267" t="s">
        <v>310</v>
      </c>
      <c r="D153" s="59">
        <f t="shared" ref="D153:E153" si="31">D154+D159+D160</f>
        <v>9122.65</v>
      </c>
      <c r="E153" s="59">
        <f t="shared" si="31"/>
        <v>18766.75</v>
      </c>
      <c r="F153" s="44">
        <f t="shared" si="27"/>
        <v>205.71599261179591</v>
      </c>
    </row>
    <row r="154" spans="1:6" ht="12.75" customHeight="1" x14ac:dyDescent="0.2">
      <c r="A154" s="62">
        <v>311</v>
      </c>
      <c r="B154" s="63" t="s">
        <v>311</v>
      </c>
      <c r="C154" s="267" t="s">
        <v>312</v>
      </c>
      <c r="D154" s="59">
        <f t="shared" ref="D154:E154" si="32">SUM(D155:D158)</f>
        <v>7716.45</v>
      </c>
      <c r="E154" s="59">
        <f t="shared" si="32"/>
        <v>14272.71</v>
      </c>
      <c r="F154" s="44">
        <f t="shared" si="27"/>
        <v>184.96471823182941</v>
      </c>
    </row>
    <row r="155" spans="1:6" ht="12.75" customHeight="1" x14ac:dyDescent="0.2">
      <c r="A155" s="62">
        <v>3111</v>
      </c>
      <c r="B155" s="63" t="s">
        <v>313</v>
      </c>
      <c r="C155" s="267" t="s">
        <v>314</v>
      </c>
      <c r="D155" s="193">
        <v>7716.45</v>
      </c>
      <c r="E155" s="193">
        <v>14272.71</v>
      </c>
      <c r="F155" s="44">
        <f t="shared" si="27"/>
        <v>184.96471823182941</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133</v>
      </c>
      <c r="E159" s="193">
        <v>2139.0500000000002</v>
      </c>
      <c r="F159" s="44">
        <f t="shared" si="27"/>
        <v>1608.308270676692</v>
      </c>
    </row>
    <row r="160" spans="1:6" ht="12.75" customHeight="1" x14ac:dyDescent="0.2">
      <c r="A160" s="62">
        <v>313</v>
      </c>
      <c r="B160" s="64" t="s">
        <v>323</v>
      </c>
      <c r="C160" s="267" t="s">
        <v>324</v>
      </c>
      <c r="D160" s="59">
        <f t="shared" ref="D160:E160" si="33">SUM(D161:D163)</f>
        <v>1273.2</v>
      </c>
      <c r="E160" s="59">
        <f t="shared" si="33"/>
        <v>2354.9899999999998</v>
      </c>
      <c r="F160" s="44">
        <f t="shared" si="27"/>
        <v>184.96622683003454</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1273.2</v>
      </c>
      <c r="E162" s="193">
        <v>2354.9899999999998</v>
      </c>
      <c r="F162" s="44">
        <f t="shared" si="27"/>
        <v>184.96622683003454</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8749.5</v>
      </c>
      <c r="E164" s="59">
        <f>E165+E170+E178+E188+E189+E194</f>
        <v>9329.6799999999985</v>
      </c>
      <c r="F164" s="44">
        <f t="shared" si="27"/>
        <v>106.63100748614205</v>
      </c>
    </row>
    <row r="165" spans="1:6" ht="12.75" customHeight="1" x14ac:dyDescent="0.2">
      <c r="A165" s="62">
        <v>321</v>
      </c>
      <c r="B165" s="63" t="s">
        <v>331</v>
      </c>
      <c r="C165" s="267" t="s">
        <v>332</v>
      </c>
      <c r="D165" s="59">
        <f t="shared" ref="D165:E165" si="34">SUM(D166:D169)</f>
        <v>316.8</v>
      </c>
      <c r="E165" s="59">
        <f t="shared" si="34"/>
        <v>222.25</v>
      </c>
      <c r="F165" s="44">
        <f t="shared" si="27"/>
        <v>70.154671717171709</v>
      </c>
    </row>
    <row r="166" spans="1:6" ht="12.75" customHeight="1" x14ac:dyDescent="0.2">
      <c r="A166" s="62">
        <v>3211</v>
      </c>
      <c r="B166" s="63" t="s">
        <v>333</v>
      </c>
      <c r="C166" s="267" t="s">
        <v>334</v>
      </c>
      <c r="D166" s="193"/>
      <c r="E166" s="193">
        <v>49</v>
      </c>
      <c r="F166" s="44" t="str">
        <f t="shared" si="27"/>
        <v>-</v>
      </c>
    </row>
    <row r="167" spans="1:6" ht="12.75" customHeight="1" x14ac:dyDescent="0.2">
      <c r="A167" s="62">
        <v>3212</v>
      </c>
      <c r="B167" s="63" t="s">
        <v>335</v>
      </c>
      <c r="C167" s="267" t="s">
        <v>336</v>
      </c>
      <c r="D167" s="193">
        <v>316.8</v>
      </c>
      <c r="E167" s="193">
        <v>173.25</v>
      </c>
      <c r="F167" s="44">
        <f t="shared" si="27"/>
        <v>54.6875</v>
      </c>
    </row>
    <row r="168" spans="1:6" ht="12.75" customHeight="1" x14ac:dyDescent="0.2">
      <c r="A168" s="62">
        <v>3213</v>
      </c>
      <c r="B168" s="63" t="s">
        <v>337</v>
      </c>
      <c r="C168" s="267" t="s">
        <v>338</v>
      </c>
      <c r="D168" s="193">
        <v>0</v>
      </c>
      <c r="E168" s="193">
        <v>0</v>
      </c>
      <c r="F168" s="44" t="str">
        <f t="shared" si="27"/>
        <v>-</v>
      </c>
    </row>
    <row r="169" spans="1:6" ht="12.75" customHeight="1" x14ac:dyDescent="0.2">
      <c r="A169" s="62">
        <v>3214</v>
      </c>
      <c r="B169" s="63" t="s">
        <v>339</v>
      </c>
      <c r="C169" s="267" t="s">
        <v>340</v>
      </c>
      <c r="D169" s="193">
        <v>0</v>
      </c>
      <c r="E169" s="193">
        <v>0</v>
      </c>
      <c r="F169" s="44" t="str">
        <f t="shared" si="27"/>
        <v>-</v>
      </c>
    </row>
    <row r="170" spans="1:6" ht="12.75" customHeight="1" x14ac:dyDescent="0.2">
      <c r="A170" s="62">
        <v>322</v>
      </c>
      <c r="B170" s="63" t="s">
        <v>341</v>
      </c>
      <c r="C170" s="267" t="s">
        <v>342</v>
      </c>
      <c r="D170" s="59">
        <f t="shared" ref="D170:E170" si="35">SUM(D171:D177)</f>
        <v>1940.8999999999999</v>
      </c>
      <c r="E170" s="59">
        <f t="shared" si="35"/>
        <v>1439.62</v>
      </c>
      <c r="F170" s="44">
        <f t="shared" si="27"/>
        <v>74.172806430006702</v>
      </c>
    </row>
    <row r="171" spans="1:6" ht="12.75" customHeight="1" x14ac:dyDescent="0.2">
      <c r="A171" s="62">
        <v>3221</v>
      </c>
      <c r="B171" s="63" t="s">
        <v>343</v>
      </c>
      <c r="C171" s="267" t="s">
        <v>344</v>
      </c>
      <c r="D171" s="193">
        <v>1179.3399999999999</v>
      </c>
      <c r="E171" s="193">
        <v>695.66</v>
      </c>
      <c r="F171" s="44">
        <f t="shared" si="27"/>
        <v>58.987230145674694</v>
      </c>
    </row>
    <row r="172" spans="1:6" ht="12.75" customHeight="1" x14ac:dyDescent="0.2">
      <c r="A172" s="62">
        <v>3222</v>
      </c>
      <c r="B172" s="63" t="s">
        <v>345</v>
      </c>
      <c r="C172" s="267" t="s">
        <v>346</v>
      </c>
      <c r="D172" s="193">
        <v>0</v>
      </c>
      <c r="E172" s="193">
        <v>0</v>
      </c>
      <c r="F172" s="44" t="str">
        <f t="shared" si="27"/>
        <v>-</v>
      </c>
    </row>
    <row r="173" spans="1:6" ht="12.75" customHeight="1" x14ac:dyDescent="0.2">
      <c r="A173" s="62">
        <v>3223</v>
      </c>
      <c r="B173" s="64" t="s">
        <v>347</v>
      </c>
      <c r="C173" s="267" t="s">
        <v>348</v>
      </c>
      <c r="D173" s="193">
        <v>761.56</v>
      </c>
      <c r="E173" s="193">
        <v>680.06</v>
      </c>
      <c r="F173" s="44">
        <f t="shared" si="27"/>
        <v>89.29828247281894</v>
      </c>
    </row>
    <row r="174" spans="1:6" ht="12.75" customHeight="1" x14ac:dyDescent="0.2">
      <c r="A174" s="62">
        <v>3224</v>
      </c>
      <c r="B174" s="64" t="s">
        <v>349</v>
      </c>
      <c r="C174" s="267" t="s">
        <v>350</v>
      </c>
      <c r="D174" s="193">
        <v>0</v>
      </c>
      <c r="E174" s="193">
        <v>0</v>
      </c>
      <c r="F174" s="44" t="str">
        <f t="shared" si="27"/>
        <v>-</v>
      </c>
    </row>
    <row r="175" spans="1:6" ht="12.75" customHeight="1" x14ac:dyDescent="0.2">
      <c r="A175" s="62">
        <v>3225</v>
      </c>
      <c r="B175" s="64" t="s">
        <v>3502</v>
      </c>
      <c r="C175" s="267" t="s">
        <v>351</v>
      </c>
      <c r="D175" s="193"/>
      <c r="E175" s="193">
        <v>63.9</v>
      </c>
      <c r="F175" s="44" t="str">
        <f t="shared" si="27"/>
        <v>-</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6276.7300000000005</v>
      </c>
      <c r="E178" s="59">
        <f t="shared" si="36"/>
        <v>7341.2999999999993</v>
      </c>
      <c r="F178" s="44">
        <f t="shared" si="27"/>
        <v>116.96058297871662</v>
      </c>
    </row>
    <row r="179" spans="1:6" ht="12.75" customHeight="1" x14ac:dyDescent="0.2">
      <c r="A179" s="62">
        <v>3231</v>
      </c>
      <c r="B179" s="64" t="s">
        <v>3503</v>
      </c>
      <c r="C179" s="267" t="s">
        <v>358</v>
      </c>
      <c r="D179" s="193">
        <v>156.29</v>
      </c>
      <c r="E179" s="193">
        <v>129.97</v>
      </c>
      <c r="F179" s="44">
        <f t="shared" si="27"/>
        <v>83.159511165141737</v>
      </c>
    </row>
    <row r="180" spans="1:6" ht="12.75" customHeight="1" x14ac:dyDescent="0.2">
      <c r="A180" s="62">
        <v>3232</v>
      </c>
      <c r="B180" s="64" t="s">
        <v>359</v>
      </c>
      <c r="C180" s="267" t="s">
        <v>360</v>
      </c>
      <c r="D180" s="193"/>
      <c r="E180" s="193">
        <v>76</v>
      </c>
      <c r="F180" s="44" t="str">
        <f t="shared" si="27"/>
        <v>-</v>
      </c>
    </row>
    <row r="181" spans="1:6" ht="12.75" customHeight="1" x14ac:dyDescent="0.2">
      <c r="A181" s="62">
        <v>3233</v>
      </c>
      <c r="B181" s="64" t="s">
        <v>361</v>
      </c>
      <c r="C181" s="267" t="s">
        <v>362</v>
      </c>
      <c r="D181" s="193">
        <v>63.72</v>
      </c>
      <c r="E181" s="193">
        <v>63.72</v>
      </c>
      <c r="F181" s="44">
        <f t="shared" si="27"/>
        <v>100</v>
      </c>
    </row>
    <row r="182" spans="1:6" ht="12.75" customHeight="1" x14ac:dyDescent="0.2">
      <c r="A182" s="62">
        <v>3234</v>
      </c>
      <c r="B182" s="64" t="s">
        <v>363</v>
      </c>
      <c r="C182" s="267" t="s">
        <v>364</v>
      </c>
      <c r="D182" s="193">
        <v>108.35</v>
      </c>
      <c r="E182" s="193">
        <v>163.69</v>
      </c>
      <c r="F182" s="44">
        <f t="shared" si="27"/>
        <v>151.07521919704661</v>
      </c>
    </row>
    <row r="183" spans="1:6" ht="12.75" customHeight="1" x14ac:dyDescent="0.2">
      <c r="A183" s="62">
        <v>3235</v>
      </c>
      <c r="B183" s="63" t="s">
        <v>365</v>
      </c>
      <c r="C183" s="267" t="s">
        <v>366</v>
      </c>
      <c r="D183" s="193">
        <v>888.86</v>
      </c>
      <c r="E183" s="193">
        <v>888.86</v>
      </c>
      <c r="F183" s="44">
        <f t="shared" si="27"/>
        <v>100</v>
      </c>
    </row>
    <row r="184" spans="1:6" ht="12.75" customHeight="1" x14ac:dyDescent="0.2">
      <c r="A184" s="62">
        <v>3236</v>
      </c>
      <c r="B184" s="63" t="s">
        <v>367</v>
      </c>
      <c r="C184" s="267" t="s">
        <v>368</v>
      </c>
      <c r="D184" s="193">
        <v>0</v>
      </c>
      <c r="E184" s="193">
        <v>0</v>
      </c>
      <c r="F184" s="44" t="str">
        <f t="shared" si="27"/>
        <v>-</v>
      </c>
    </row>
    <row r="185" spans="1:6" ht="12.75" customHeight="1" x14ac:dyDescent="0.2">
      <c r="A185" s="62">
        <v>3237</v>
      </c>
      <c r="B185" s="63" t="s">
        <v>369</v>
      </c>
      <c r="C185" s="267" t="s">
        <v>370</v>
      </c>
      <c r="D185" s="193">
        <v>4151.55</v>
      </c>
      <c r="E185" s="193">
        <v>2972.67</v>
      </c>
      <c r="F185" s="44">
        <f t="shared" si="27"/>
        <v>71.603858799725401</v>
      </c>
    </row>
    <row r="186" spans="1:6" ht="12.75" customHeight="1" x14ac:dyDescent="0.2">
      <c r="A186" s="62">
        <v>3238</v>
      </c>
      <c r="B186" s="63" t="s">
        <v>371</v>
      </c>
      <c r="C186" s="267" t="s">
        <v>372</v>
      </c>
      <c r="D186" s="193">
        <v>270.5</v>
      </c>
      <c r="E186" s="193">
        <v>1902.7</v>
      </c>
      <c r="F186" s="44">
        <f t="shared" si="27"/>
        <v>703.40110905730137</v>
      </c>
    </row>
    <row r="187" spans="1:6" ht="12.75" customHeight="1" x14ac:dyDescent="0.2">
      <c r="A187" s="62">
        <v>3239</v>
      </c>
      <c r="B187" s="63" t="s">
        <v>373</v>
      </c>
      <c r="C187" s="267" t="s">
        <v>374</v>
      </c>
      <c r="D187" s="193">
        <v>637.46</v>
      </c>
      <c r="E187" s="193">
        <v>1143.69</v>
      </c>
      <c r="F187" s="44">
        <f t="shared" si="27"/>
        <v>179.41361026574216</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215.07</v>
      </c>
      <c r="E194" s="59">
        <f t="shared" si="38"/>
        <v>326.51</v>
      </c>
      <c r="F194" s="44">
        <f t="shared" si="27"/>
        <v>151.81568791556236</v>
      </c>
    </row>
    <row r="195" spans="1:6" ht="12.75" customHeight="1" x14ac:dyDescent="0.2">
      <c r="A195" s="62">
        <v>3291</v>
      </c>
      <c r="B195" s="182" t="s">
        <v>379</v>
      </c>
      <c r="C195" s="267" t="s">
        <v>380</v>
      </c>
      <c r="D195" s="193">
        <v>0</v>
      </c>
      <c r="E195" s="193">
        <v>0</v>
      </c>
      <c r="F195" s="44" t="str">
        <f t="shared" si="27"/>
        <v>-</v>
      </c>
    </row>
    <row r="196" spans="1:6" ht="12.75" customHeight="1" x14ac:dyDescent="0.2">
      <c r="A196" s="62">
        <v>3292</v>
      </c>
      <c r="B196" s="63" t="s">
        <v>381</v>
      </c>
      <c r="C196" s="267" t="s">
        <v>382</v>
      </c>
      <c r="D196" s="193">
        <v>0</v>
      </c>
      <c r="E196" s="193">
        <v>0</v>
      </c>
      <c r="F196" s="44" t="str">
        <f t="shared" si="27"/>
        <v>-</v>
      </c>
    </row>
    <row r="197" spans="1:6" ht="12.75" customHeight="1" x14ac:dyDescent="0.2">
      <c r="A197" s="62">
        <v>3293</v>
      </c>
      <c r="B197" s="63" t="s">
        <v>383</v>
      </c>
      <c r="C197" s="267" t="s">
        <v>384</v>
      </c>
      <c r="D197" s="193">
        <v>175.07</v>
      </c>
      <c r="E197" s="193">
        <v>276.51</v>
      </c>
      <c r="F197" s="44">
        <f t="shared" si="27"/>
        <v>157.94253727080596</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0</v>
      </c>
      <c r="E199" s="193">
        <v>0</v>
      </c>
      <c r="F199" s="44" t="str">
        <f t="shared" si="27"/>
        <v>-</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40</v>
      </c>
      <c r="E201" s="193">
        <v>50</v>
      </c>
      <c r="F201" s="44">
        <f t="shared" si="27"/>
        <v>125</v>
      </c>
    </row>
    <row r="202" spans="1:6" ht="12.75" customHeight="1" x14ac:dyDescent="0.2">
      <c r="A202" s="62">
        <v>34</v>
      </c>
      <c r="B202" s="182" t="s">
        <v>393</v>
      </c>
      <c r="C202" s="267" t="s">
        <v>394</v>
      </c>
      <c r="D202" s="59">
        <f t="shared" ref="D202:E202" si="39">D203+D208+D216</f>
        <v>76.55</v>
      </c>
      <c r="E202" s="59">
        <f t="shared" si="39"/>
        <v>69.27</v>
      </c>
      <c r="F202" s="44">
        <f t="shared" si="27"/>
        <v>90.489875898105808</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76.55</v>
      </c>
      <c r="E216" s="59">
        <f t="shared" si="42"/>
        <v>69.27</v>
      </c>
      <c r="F216" s="44">
        <f t="shared" si="27"/>
        <v>90.489875898105808</v>
      </c>
    </row>
    <row r="217" spans="1:6" ht="12.75" customHeight="1" x14ac:dyDescent="0.2">
      <c r="A217" s="62">
        <v>3431</v>
      </c>
      <c r="B217" s="181" t="s">
        <v>423</v>
      </c>
      <c r="C217" s="267" t="s">
        <v>424</v>
      </c>
      <c r="D217" s="193">
        <v>76.25</v>
      </c>
      <c r="E217" s="193">
        <v>69.27</v>
      </c>
      <c r="F217" s="44">
        <f t="shared" si="27"/>
        <v>90.845901639344262</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0.3</v>
      </c>
      <c r="E219" s="193"/>
      <c r="F219" s="44">
        <f t="shared" si="27"/>
        <v>0</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0</v>
      </c>
      <c r="E262" s="59">
        <f t="shared" si="57"/>
        <v>0</v>
      </c>
      <c r="F262" s="44" t="str">
        <f t="shared" ref="F262:F268" si="58">IF(D262&lt;&gt;0,IF(E262/D262&gt;=100,"&gt;&gt;100",E262/D262*100),"-")</f>
        <v>-</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x14ac:dyDescent="0.2">
      <c r="A270" s="62">
        <v>3721</v>
      </c>
      <c r="B270" s="64" t="s">
        <v>509</v>
      </c>
      <c r="C270" s="267" t="s">
        <v>510</v>
      </c>
      <c r="D270" s="193">
        <v>0</v>
      </c>
      <c r="E270" s="193">
        <v>0</v>
      </c>
      <c r="F270" s="44" t="str">
        <f t="shared" si="61"/>
        <v>-</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17948.7</v>
      </c>
      <c r="E299" s="59">
        <f>E152-E297+E298</f>
        <v>28165.7</v>
      </c>
      <c r="F299" s="44">
        <f t="shared" si="70"/>
        <v>156.92334263762834</v>
      </c>
    </row>
    <row r="300" spans="1:6" ht="12.75" customHeight="1" x14ac:dyDescent="0.2">
      <c r="A300" s="62" t="s">
        <v>555</v>
      </c>
      <c r="B300" s="63" t="s">
        <v>566</v>
      </c>
      <c r="C300" s="267" t="s">
        <v>567</v>
      </c>
      <c r="D300" s="59">
        <f>IF(D6&gt;=D299,D6-D299,0)</f>
        <v>2868.7599999999984</v>
      </c>
      <c r="E300" s="59">
        <f>IF(E6&gt;=E299,E6-E299,0)</f>
        <v>4272.0799999999981</v>
      </c>
      <c r="F300" s="44">
        <f t="shared" si="70"/>
        <v>148.91730224905535</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0</v>
      </c>
      <c r="E304" s="193">
        <v>0</v>
      </c>
      <c r="F304" s="44" t="str">
        <f t="shared" si="70"/>
        <v>-</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2868.76</v>
      </c>
      <c r="E360" s="59">
        <f t="shared" si="88"/>
        <v>3272.08</v>
      </c>
      <c r="F360" s="44">
        <f t="shared" si="74"/>
        <v>114.05903595978751</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2868.76</v>
      </c>
      <c r="E373" s="59">
        <f t="shared" si="92"/>
        <v>3272.08</v>
      </c>
      <c r="F373" s="44">
        <f t="shared" si="74"/>
        <v>114.05903595978751</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0</v>
      </c>
      <c r="E379" s="59">
        <f t="shared" si="94"/>
        <v>0</v>
      </c>
      <c r="F379" s="44" t="str">
        <f t="shared" si="74"/>
        <v>-</v>
      </c>
    </row>
    <row r="380" spans="1:6" ht="12.75" customHeight="1" x14ac:dyDescent="0.2">
      <c r="A380" s="62">
        <v>4221</v>
      </c>
      <c r="B380" s="63" t="s">
        <v>619</v>
      </c>
      <c r="C380" s="267" t="s">
        <v>710</v>
      </c>
      <c r="D380" s="193">
        <v>0</v>
      </c>
      <c r="E380" s="193">
        <v>0</v>
      </c>
      <c r="F380" s="44" t="str">
        <f t="shared" si="74"/>
        <v>-</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0</v>
      </c>
      <c r="E382" s="193">
        <v>0</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2868.76</v>
      </c>
      <c r="E393" s="59">
        <f t="shared" si="96"/>
        <v>3272.08</v>
      </c>
      <c r="F393" s="44">
        <f t="shared" si="74"/>
        <v>114.05903595978751</v>
      </c>
    </row>
    <row r="394" spans="1:6" ht="12.75" customHeight="1" x14ac:dyDescent="0.2">
      <c r="A394" s="62">
        <v>4241</v>
      </c>
      <c r="B394" s="63" t="s">
        <v>727</v>
      </c>
      <c r="C394" s="267" t="s">
        <v>728</v>
      </c>
      <c r="D394" s="193">
        <v>2868.76</v>
      </c>
      <c r="E394" s="193">
        <v>3272.08</v>
      </c>
      <c r="F394" s="44">
        <f t="shared" si="74"/>
        <v>114.05903595978751</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2868.76</v>
      </c>
      <c r="E418" s="59">
        <f t="shared" si="104"/>
        <v>3272.08</v>
      </c>
      <c r="F418" s="44">
        <f t="shared" si="74"/>
        <v>114.05903595978751</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20817.46</v>
      </c>
      <c r="E422" s="59">
        <f>E6+E308</f>
        <v>32437.78</v>
      </c>
      <c r="F422" s="44">
        <f t="shared" si="74"/>
        <v>155.82006642501054</v>
      </c>
    </row>
    <row r="423" spans="1:6" ht="12.75" customHeight="1" x14ac:dyDescent="0.2">
      <c r="A423" s="62" t="s">
        <v>555</v>
      </c>
      <c r="B423" s="63" t="s">
        <v>774</v>
      </c>
      <c r="C423" s="267" t="s">
        <v>775</v>
      </c>
      <c r="D423" s="59">
        <f t="shared" ref="D423:E423" si="105">D299+D360</f>
        <v>20817.46</v>
      </c>
      <c r="E423" s="59">
        <f t="shared" si="105"/>
        <v>31437.78</v>
      </c>
      <c r="F423" s="44">
        <f t="shared" si="74"/>
        <v>151.01640642037981</v>
      </c>
    </row>
    <row r="424" spans="1:6" ht="12.75" customHeight="1" x14ac:dyDescent="0.2">
      <c r="A424" s="62" t="s">
        <v>555</v>
      </c>
      <c r="B424" s="63" t="s">
        <v>776</v>
      </c>
      <c r="C424" s="267" t="s">
        <v>777</v>
      </c>
      <c r="D424" s="59">
        <f t="shared" ref="D424:E424" si="106">IF(D422&gt;=D423,D422-D423,0)</f>
        <v>0</v>
      </c>
      <c r="E424" s="59">
        <f t="shared" si="106"/>
        <v>1000</v>
      </c>
      <c r="F424" s="44" t="str">
        <f t="shared" si="74"/>
        <v>-</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0</v>
      </c>
      <c r="E428" s="80">
        <f t="shared" si="110"/>
        <v>0</v>
      </c>
      <c r="F428" s="60" t="str">
        <f t="shared" si="74"/>
        <v>-</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20817.46</v>
      </c>
      <c r="E643" s="59">
        <f>E422+E430</f>
        <v>32437.78</v>
      </c>
      <c r="F643" s="44">
        <f t="shared" si="111"/>
        <v>155.82006642501054</v>
      </c>
    </row>
    <row r="644" spans="1:6" ht="12.75" customHeight="1" x14ac:dyDescent="0.2">
      <c r="A644" s="62" t="s">
        <v>555</v>
      </c>
      <c r="B644" s="63" t="s">
        <v>1189</v>
      </c>
      <c r="C644" s="267" t="s">
        <v>1190</v>
      </c>
      <c r="D644" s="59">
        <f>D423+D535</f>
        <v>20817.46</v>
      </c>
      <c r="E644" s="59">
        <f>E423+E535</f>
        <v>31437.78</v>
      </c>
      <c r="F644" s="44">
        <f t="shared" si="111"/>
        <v>151.01640642037981</v>
      </c>
    </row>
    <row r="645" spans="1:6" ht="12.75" customHeight="1" x14ac:dyDescent="0.2">
      <c r="A645" s="62" t="s">
        <v>555</v>
      </c>
      <c r="B645" s="63" t="s">
        <v>1191</v>
      </c>
      <c r="C645" s="267" t="s">
        <v>1192</v>
      </c>
      <c r="D645" s="59">
        <f t="shared" ref="D645:E645" si="166">IF(D643&gt;=D644,D643-D644,0)</f>
        <v>0</v>
      </c>
      <c r="E645" s="59">
        <f t="shared" si="166"/>
        <v>1000</v>
      </c>
      <c r="F645" s="44" t="str">
        <f t="shared" si="111"/>
        <v>-</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0</v>
      </c>
      <c r="E649" s="59">
        <f t="shared" si="168"/>
        <v>1000</v>
      </c>
      <c r="F649" s="44" t="str">
        <f t="shared" si="111"/>
        <v>-</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8135</v>
      </c>
      <c r="E653" s="193">
        <v>29759.65</v>
      </c>
      <c r="F653" s="44">
        <f t="shared" ref="F653:F740" si="170">IF(D653&lt;&gt;0,IF(E653/D653&gt;=100,"&gt;&gt;100",E653/D653*100),"-")</f>
        <v>365.82237246465888</v>
      </c>
    </row>
    <row r="654" spans="1:6" ht="12.75" customHeight="1" x14ac:dyDescent="0.2">
      <c r="A654" s="62" t="s">
        <v>1208</v>
      </c>
      <c r="B654" s="63" t="s">
        <v>1209</v>
      </c>
      <c r="C654" s="267" t="s">
        <v>1208</v>
      </c>
      <c r="D654" s="193">
        <v>24674</v>
      </c>
      <c r="E654" s="193">
        <v>15112.45</v>
      </c>
      <c r="F654" s="44">
        <f t="shared" si="170"/>
        <v>61.248480181567643</v>
      </c>
    </row>
    <row r="655" spans="1:6" ht="12.75" customHeight="1" x14ac:dyDescent="0.2">
      <c r="A655" s="62" t="s">
        <v>1210</v>
      </c>
      <c r="B655" s="63" t="s">
        <v>1211</v>
      </c>
      <c r="C655" s="267" t="s">
        <v>1210</v>
      </c>
      <c r="D655" s="193">
        <v>20189</v>
      </c>
      <c r="E655" s="193">
        <v>32916.36</v>
      </c>
      <c r="F655" s="44">
        <f t="shared" si="170"/>
        <v>163.0410619644361</v>
      </c>
    </row>
    <row r="656" spans="1:6" ht="24" x14ac:dyDescent="0.2">
      <c r="A656" s="62">
        <v>11</v>
      </c>
      <c r="B656" s="63" t="s">
        <v>1212</v>
      </c>
      <c r="C656" s="267" t="s">
        <v>1213</v>
      </c>
      <c r="D656" s="59">
        <f t="shared" ref="D656:E656" si="171">+D653+D654-D655</f>
        <v>12620</v>
      </c>
      <c r="E656" s="59">
        <f t="shared" si="171"/>
        <v>11955.740000000005</v>
      </c>
      <c r="F656" s="44">
        <f t="shared" si="170"/>
        <v>94.736450079239347</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1</v>
      </c>
      <c r="E658" s="273">
        <v>1</v>
      </c>
      <c r="F658" s="44">
        <f t="shared" si="170"/>
        <v>100</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1</v>
      </c>
      <c r="E660" s="273">
        <v>1</v>
      </c>
      <c r="F660" s="44">
        <f t="shared" si="170"/>
        <v>100</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847.56</v>
      </c>
      <c r="E685" s="193">
        <v>0</v>
      </c>
      <c r="F685" s="44">
        <f t="shared" si="170"/>
        <v>0</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673.96</v>
      </c>
      <c r="E724" s="191">
        <v>995.81</v>
      </c>
      <c r="F724" s="70">
        <f t="shared" si="170"/>
        <v>147.75505964745682</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1500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316.8</v>
      </c>
      <c r="E734" s="191">
        <v>173.25</v>
      </c>
      <c r="F734" s="70">
        <f t="shared" si="170"/>
        <v>54.6875</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0</v>
      </c>
      <c r="F736" s="44" t="str">
        <f t="shared" si="170"/>
        <v>-</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2021.55</v>
      </c>
      <c r="E738" s="193">
        <v>0</v>
      </c>
      <c r="F738" s="44">
        <f t="shared" si="170"/>
        <v>0</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0</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7"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0</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0</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0</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0</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0</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0</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0</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0</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0</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9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30816</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Noa Šuran</cp:lastModifiedBy>
  <cp:lastPrinted>2025-04-07T10:23:14Z</cp:lastPrinted>
  <dcterms:created xsi:type="dcterms:W3CDTF">2022-04-01T05:14:30Z</dcterms:created>
  <dcterms:modified xsi:type="dcterms:W3CDTF">2025-04-07T10:33:26Z</dcterms:modified>
</cp:coreProperties>
</file>